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jo\Dropbox\EU BON\D12\"/>
    </mc:Choice>
  </mc:AlternateContent>
  <bookViews>
    <workbookView xWindow="0" yWindow="0" windowWidth="19200" windowHeight="9072"/>
  </bookViews>
  <sheets>
    <sheet name="Statistics" sheetId="1" r:id="rId1"/>
    <sheet name="Ark1" sheetId="5" r:id="rId2"/>
  </sheets>
  <calcPr calcId="152511"/>
</workbook>
</file>

<file path=xl/calcChain.xml><?xml version="1.0" encoding="utf-8"?>
<calcChain xmlns="http://schemas.openxmlformats.org/spreadsheetml/2006/main">
  <c r="H50" i="1" l="1"/>
  <c r="H68" i="1" l="1"/>
  <c r="H66" i="1" l="1"/>
  <c r="H71" i="1"/>
  <c r="I4" i="1" l="1"/>
  <c r="H4" i="1" l="1"/>
  <c r="H84" i="1" s="1"/>
  <c r="I2" i="1" l="1"/>
  <c r="I85" i="1" s="1"/>
</calcChain>
</file>

<file path=xl/sharedStrings.xml><?xml version="1.0" encoding="utf-8"?>
<sst xmlns="http://schemas.openxmlformats.org/spreadsheetml/2006/main" count="607" uniqueCount="411">
  <si>
    <t>Observado</t>
  </si>
  <si>
    <t>Artsobservasjoner</t>
  </si>
  <si>
    <t>Artportalen</t>
  </si>
  <si>
    <t>DOF-basen</t>
  </si>
  <si>
    <t>Tiira</t>
  </si>
  <si>
    <t>Birdlife Finland</t>
  </si>
  <si>
    <t>Federation of German Avifaunists</t>
  </si>
  <si>
    <t>Ornitho.at</t>
  </si>
  <si>
    <t>BirdLife Austria</t>
  </si>
  <si>
    <t>Polish Society for Protection of Birds (OTOP)</t>
  </si>
  <si>
    <t>Migration Mission</t>
  </si>
  <si>
    <t>Cuaderno de Aves</t>
  </si>
  <si>
    <t>www.ornitho.it</t>
  </si>
  <si>
    <t>Hellenic Ornithological Society</t>
  </si>
  <si>
    <t>eBird</t>
  </si>
  <si>
    <t>iNaturalist</t>
  </si>
  <si>
    <t>Cornell Lab of Ornithology</t>
  </si>
  <si>
    <t>iNaturalist.org</t>
  </si>
  <si>
    <t>Consortium (GBIF, Museum für Naturkunde, FAU, AWI)</t>
  </si>
  <si>
    <t>British Bryological Society</t>
  </si>
  <si>
    <t>UK</t>
  </si>
  <si>
    <t>Vascular Plants Database</t>
  </si>
  <si>
    <t>Finland</t>
  </si>
  <si>
    <t>Estonian Nature Observations Database</t>
  </si>
  <si>
    <t>Bryophyte data for Great Britain</t>
  </si>
  <si>
    <t>Atlas Survey of the Butterflies of Denmark</t>
  </si>
  <si>
    <t>Danish Biodiversity Information Facility</t>
  </si>
  <si>
    <t>Naturbasen</t>
  </si>
  <si>
    <t>British Trust for Ornithology</t>
  </si>
  <si>
    <t>Rapporteurs</t>
  </si>
  <si>
    <t>Records (mill)</t>
  </si>
  <si>
    <t>Sharing in GBIF</t>
  </si>
  <si>
    <t>yes</t>
  </si>
  <si>
    <t>no</t>
  </si>
  <si>
    <t>Comment</t>
  </si>
  <si>
    <t>Species groups</t>
  </si>
  <si>
    <t>Country/region</t>
  </si>
  <si>
    <t>Owner/provider</t>
  </si>
  <si>
    <t>Name</t>
  </si>
  <si>
    <t>birds</t>
  </si>
  <si>
    <t>all</t>
  </si>
  <si>
    <t>butterflies</t>
  </si>
  <si>
    <t>UK and Ireland</t>
  </si>
  <si>
    <t>ArtDatabanken (Swedish Species information Centre)</t>
  </si>
  <si>
    <t>Sweden</t>
  </si>
  <si>
    <t>Denmark</t>
  </si>
  <si>
    <t>Belgium</t>
  </si>
  <si>
    <t>Norway</t>
  </si>
  <si>
    <t>Artsdatabanken (Norwegian Biodiversity Information Centre)</t>
  </si>
  <si>
    <t>Ornithological NGOs</t>
  </si>
  <si>
    <t>Germany and Luxemburg</t>
  </si>
  <si>
    <t>Europe</t>
  </si>
  <si>
    <t>Italy</t>
  </si>
  <si>
    <t>France</t>
  </si>
  <si>
    <t>Poland</t>
  </si>
  <si>
    <t>Spain</t>
  </si>
  <si>
    <t>Austria</t>
  </si>
  <si>
    <t>Greece</t>
  </si>
  <si>
    <t>Estonia</t>
  </si>
  <si>
    <t>Danish Ornithological Society</t>
  </si>
  <si>
    <t>In 10 km2 grid cells</t>
  </si>
  <si>
    <t>not strictly an online citizen science reporting system</t>
  </si>
  <si>
    <t>Turkey</t>
  </si>
  <si>
    <t>worldbirds.org/v3/turkey</t>
  </si>
  <si>
    <t>Bugbase, Lepidopterological Society</t>
  </si>
  <si>
    <t>Lepidopterological Society, Denmark</t>
  </si>
  <si>
    <t>Finnish Winter Bird Census</t>
  </si>
  <si>
    <t>Finnish Museum of Natural History</t>
  </si>
  <si>
    <t>Faune-Aquitaine.org</t>
  </si>
  <si>
    <t>SEO / BirdLife (Spanish Ornithological Society)</t>
  </si>
  <si>
    <t>Dabas Dati</t>
  </si>
  <si>
    <t>Latvia</t>
  </si>
  <si>
    <t>OrnithoTopos</t>
  </si>
  <si>
    <t>Portugal</t>
  </si>
  <si>
    <t>Portugal Aves</t>
  </si>
  <si>
    <t>The Society for the Study of Birds (SPEA)</t>
  </si>
  <si>
    <t>Ornitorama</t>
  </si>
  <si>
    <t>Romania</t>
  </si>
  <si>
    <t>Societatea Ornitologica Romana</t>
  </si>
  <si>
    <t>Slovakia</t>
  </si>
  <si>
    <t>Aves-Symfony</t>
  </si>
  <si>
    <t>birds + other species groups</t>
  </si>
  <si>
    <t>Switzerland</t>
  </si>
  <si>
    <t>Vogelwarte</t>
  </si>
  <si>
    <t>Sovon Dutch Centre for field ornithology</t>
  </si>
  <si>
    <t>Sovon</t>
  </si>
  <si>
    <t>Czech Republic</t>
  </si>
  <si>
    <t xml:space="preserve">birds </t>
  </si>
  <si>
    <t>Butterfly Conservation</t>
  </si>
  <si>
    <t>Germany</t>
  </si>
  <si>
    <t>naturgucker.de / enjoynature.net</t>
  </si>
  <si>
    <t>iSpot share nature</t>
  </si>
  <si>
    <t>The Open University</t>
  </si>
  <si>
    <t>Project Noah</t>
  </si>
  <si>
    <t>http://www.projectnoah.org/</t>
  </si>
  <si>
    <t>Xeno-Canto</t>
  </si>
  <si>
    <t>European recordings</t>
  </si>
  <si>
    <t>birds (sounds)</t>
  </si>
  <si>
    <t>Ireland</t>
  </si>
  <si>
    <t>bats</t>
  </si>
  <si>
    <t>University College London, Zoological Society of London, The Bat Conservation Trust, BatLife Europe, University of Auckland, and the Citizen Science Alliance</t>
  </si>
  <si>
    <t>Bat recordings</t>
  </si>
  <si>
    <t>Austrian Herpetological Society</t>
  </si>
  <si>
    <t>http://www.herpetofauna.at/</t>
  </si>
  <si>
    <t>herptiles</t>
  </si>
  <si>
    <t>fungi</t>
  </si>
  <si>
    <t>Tela Botanica -The French Botany network</t>
  </si>
  <si>
    <t>Natural History Museum of Denmark</t>
  </si>
  <si>
    <t>Species records</t>
  </si>
  <si>
    <t>Fieldjournal.org observation database</t>
  </si>
  <si>
    <t>Finnish Entomological Database</t>
  </si>
  <si>
    <t>insects and spiders</t>
  </si>
  <si>
    <t>Diveboard</t>
  </si>
  <si>
    <t>marine species</t>
  </si>
  <si>
    <t>http://www.diveboard.com/</t>
  </si>
  <si>
    <t>Biodiversity4all</t>
  </si>
  <si>
    <t>ArtenFinder</t>
  </si>
  <si>
    <t>POLLICHIA – Verein für Naturforschung und Landespflege e.V.</t>
  </si>
  <si>
    <t>spiders</t>
  </si>
  <si>
    <t>Arachnologia Belgica</t>
  </si>
  <si>
    <t>Centre for Environmental Policy at Imperial College London</t>
  </si>
  <si>
    <t>Biological Record Centre for Birmingham and the Black Country</t>
  </si>
  <si>
    <t>http://www.fugleognatur.dk/</t>
  </si>
  <si>
    <t>Telmee</t>
  </si>
  <si>
    <t>Slovenia</t>
  </si>
  <si>
    <t>Scottish Ornithological Club</t>
  </si>
  <si>
    <t>Scotland</t>
  </si>
  <si>
    <t>The Mammal Society</t>
  </si>
  <si>
    <t>mammals</t>
  </si>
  <si>
    <t>National Mammal Atlas Project</t>
  </si>
  <si>
    <t>Biological Record Centre</t>
  </si>
  <si>
    <t>animalia</t>
  </si>
  <si>
    <t>British Mycological Society</t>
  </si>
  <si>
    <t>Fungal Records Database</t>
  </si>
  <si>
    <t>Scottish Wildlife Trust</t>
  </si>
  <si>
    <t>British Phycological Society</t>
  </si>
  <si>
    <t>seaweed</t>
  </si>
  <si>
    <t>UK and Ireland+ others european</t>
  </si>
  <si>
    <t>mill.</t>
  </si>
  <si>
    <t>Counted</t>
  </si>
  <si>
    <t>Total estimated</t>
  </si>
  <si>
    <t>Of counted available in GBIF</t>
  </si>
  <si>
    <t>htpps://artportalen.se</t>
  </si>
  <si>
    <t>info@dda-web.de</t>
  </si>
  <si>
    <t>http://www.ornitho.de/</t>
  </si>
  <si>
    <t>Dachverband Deutscher Avifaunisten</t>
  </si>
  <si>
    <t>The Bird Ringing Center</t>
  </si>
  <si>
    <t>ringing@snm.ku.dk</t>
  </si>
  <si>
    <t>http://www.tiira.fi/index.php</t>
  </si>
  <si>
    <t>toimisto@birdlife.fi</t>
  </si>
  <si>
    <t>Svampeatlas</t>
  </si>
  <si>
    <t>http://www.svampeatlas.dk/</t>
  </si>
  <si>
    <t>http://www.rc.ku.dk</t>
  </si>
  <si>
    <t>jheilmann-clausen@snm.ku.dk </t>
  </si>
  <si>
    <t>The Natural History Museum of Denmark and partners</t>
  </si>
  <si>
    <t>http://www.dofbasen.dk/</t>
  </si>
  <si>
    <t>email</t>
  </si>
  <si>
    <t>URL</t>
  </si>
  <si>
    <t>Naturtjek</t>
  </si>
  <si>
    <t>http://www.biodiversitet.nu/</t>
  </si>
  <si>
    <t>Danmarks Naturfredningsforening</t>
  </si>
  <si>
    <t>plants, fungi, animals</t>
  </si>
  <si>
    <t xml:space="preserve">dof@dof.dk </t>
  </si>
  <si>
    <t>http://www.biowide.dk/</t>
  </si>
  <si>
    <t>Biowide</t>
  </si>
  <si>
    <t>Natural History Museum of Denmark with partners</t>
  </si>
  <si>
    <t>support@fugleognatur.dk</t>
  </si>
  <si>
    <t>Fugleognatur.dk - and Natural History Museum Aarhus</t>
  </si>
  <si>
    <t>http://www.lepidoptera.dk/</t>
  </si>
  <si>
    <t>Estonian Environment Information Centre (EEIC)</t>
  </si>
  <si>
    <t>PlutoF platform observations</t>
  </si>
  <si>
    <t>https://plutof.ut.ee/</t>
  </si>
  <si>
    <t>info@plutof.ut.ee</t>
  </si>
  <si>
    <t>University of Tartu</t>
  </si>
  <si>
    <t>info@ic.envir.ee</t>
  </si>
  <si>
    <t>http://www.dabasdati.lv/en/</t>
  </si>
  <si>
    <t>Latvian Fund for Nature</t>
  </si>
  <si>
    <t>ldf@ldf.lv</t>
  </si>
  <si>
    <t>AwiBaza</t>
  </si>
  <si>
    <t>awibaza@otop.org.pl</t>
  </si>
  <si>
    <t>http://www.otop.org.pl/</t>
  </si>
  <si>
    <t>schotthoefer@konat.de</t>
  </si>
  <si>
    <t xml:space="preserve">dn@dn.dk </t>
  </si>
  <si>
    <t xml:space="preserve">snm@snm.ku.dk </t>
  </si>
  <si>
    <t>https://www.anymals.org/</t>
  </si>
  <si>
    <t>http://aves.vtaky.sk/index/</t>
  </si>
  <si>
    <t>vtaky@vtaky.sk</t>
  </si>
  <si>
    <t>http://www.sor.ro/</t>
  </si>
  <si>
    <t>office@sor.ro</t>
  </si>
  <si>
    <t>tom@anymals.org</t>
  </si>
  <si>
    <t>Anymals.org (Localcosmos.org)</t>
  </si>
  <si>
    <t>http://n.enjoynature.net/</t>
  </si>
  <si>
    <t>info@naturgucker.de</t>
  </si>
  <si>
    <t>Naturgucker</t>
  </si>
  <si>
    <t>Germany and worldwide</t>
  </si>
  <si>
    <t>psn@lepidoptera.dk</t>
  </si>
  <si>
    <t>ConDicact</t>
  </si>
  <si>
    <t>jeb@condidact.dk</t>
  </si>
  <si>
    <t>http://danske-dyr.dk/</t>
  </si>
  <si>
    <t>Danske dyr</t>
  </si>
  <si>
    <t>animals</t>
  </si>
  <si>
    <t>support@ornitho.ch</t>
  </si>
  <si>
    <t>http://www.ornitho.ch/</t>
  </si>
  <si>
    <t>http://www.batdetective.org/</t>
  </si>
  <si>
    <t>Bat Detective</t>
  </si>
  <si>
    <t>http://www.ornitho.at/</t>
  </si>
  <si>
    <t>Swiss ornithological institute</t>
  </si>
  <si>
    <t>office@birdlife.at</t>
  </si>
  <si>
    <t>HERPETOFAUNA ÖSTERREICHS</t>
  </si>
  <si>
    <t>office@herpetozoa.at</t>
  </si>
  <si>
    <t>http://birds.cz/avif/</t>
  </si>
  <si>
    <t>Birds.CS</t>
  </si>
  <si>
    <t>admin@birds.cz</t>
  </si>
  <si>
    <t>http://www.ornitho.fr/</t>
  </si>
  <si>
    <t>LPO</t>
  </si>
  <si>
    <t>LPO - Birdlife France</t>
  </si>
  <si>
    <t>http://www.lepidoptera.cz/</t>
  </si>
  <si>
    <t>alois.pavlicko@seznam.cz</t>
  </si>
  <si>
    <t>Czech Butterfly Conservation Society</t>
  </si>
  <si>
    <t>SOM</t>
  </si>
  <si>
    <t>alex@diveboard.com</t>
  </si>
  <si>
    <t>France - Worldwide</t>
  </si>
  <si>
    <t>http://www.tela-botanica.org/</t>
  </si>
  <si>
    <t>accueil@tela-botanica.org</t>
  </si>
  <si>
    <t>Tela Botanica</t>
  </si>
  <si>
    <t>http://www.faune-aquitaine.org/</t>
  </si>
  <si>
    <t>LPO Aquitaine</t>
  </si>
  <si>
    <t>aquitaine@lpo.org</t>
  </si>
  <si>
    <t>Comber</t>
  </si>
  <si>
    <t>http://www.comber.hcmr.gr/</t>
  </si>
  <si>
    <t>Hellenic Centre for Marine Research (HCMR)</t>
  </si>
  <si>
    <t>arvanitidis@her.hcmr.gr</t>
  </si>
  <si>
    <t>https://artsobservasjoner.no</t>
  </si>
  <si>
    <t>started in 2014, 30 species</t>
  </si>
  <si>
    <t>support@artsobservasjoner.no</t>
  </si>
  <si>
    <t>support@artportalen.se</t>
  </si>
  <si>
    <t>http://loodus.keskkonnainfo.ee/</t>
  </si>
  <si>
    <t xml:space="preserve">Czech Society for Ornithology </t>
  </si>
  <si>
    <t>Closed, transferred to BirdTrack</t>
  </si>
  <si>
    <t>http://www.worldbirds.org/v3/greece.php</t>
  </si>
  <si>
    <t>thess@ornithologiki.gr</t>
  </si>
  <si>
    <t>http://www.migraction.net/</t>
  </si>
  <si>
    <t>Centro Italiano Studi Ornitologici and 30 partners</t>
  </si>
  <si>
    <t>birds 99% + other species groups</t>
  </si>
  <si>
    <t>http://www.ornitho.it/</t>
  </si>
  <si>
    <t>segretario@ciso-coi.it</t>
  </si>
  <si>
    <t>http://birdlaa5.memset.net/worldbirds/spain.php</t>
  </si>
  <si>
    <t>seo@seo.org</t>
  </si>
  <si>
    <t>insects</t>
  </si>
  <si>
    <t>fmason@tin.it</t>
  </si>
  <si>
    <t>LifeMIPP</t>
  </si>
  <si>
    <t>The LIFE+ Nature project "Monitoring of insects with public participation" (MIPP)</t>
  </si>
  <si>
    <t>http://www.ispotnature.org/</t>
  </si>
  <si>
    <t>http://birdlaa5.memset.net/worldbirds/portugal.php</t>
  </si>
  <si>
    <t>spea@spea.pt</t>
  </si>
  <si>
    <t>mail@the-soc.org.uk</t>
  </si>
  <si>
    <t>http://www.the-soc.org.uk/</t>
  </si>
  <si>
    <t>http://www.scottishsquirrels.org.uk/</t>
  </si>
  <si>
    <t>Saving Scotlands red Squirrel</t>
  </si>
  <si>
    <t>the Netherlands</t>
  </si>
  <si>
    <t>http://observado.org/</t>
  </si>
  <si>
    <t>Stichting natuurinformatie Waarneming</t>
  </si>
  <si>
    <t>info@observation.org</t>
  </si>
  <si>
    <t>info@telmee.nl</t>
  </si>
  <si>
    <t>BirdTrack</t>
  </si>
  <si>
    <t>http://www.telmee.nl/</t>
  </si>
  <si>
    <t>National Database Flora and Fauna (NDFF) Consortium</t>
  </si>
  <si>
    <t>http://app.bto.org/birdtrack/</t>
  </si>
  <si>
    <t>birdtrack@bto.org</t>
  </si>
  <si>
    <t>oliver.pescott@ceh.ac.uk</t>
  </si>
  <si>
    <t>http://www.britishbryologicalsociety.org.uk/</t>
  </si>
  <si>
    <t>mshirkhorshidi@scottishwildlifetrust.org.uk</t>
  </si>
  <si>
    <t>admin@britmycolsoc.info</t>
  </si>
  <si>
    <t>http://www.fieldmycology.net/frdbi/frdbi.asp</t>
  </si>
  <si>
    <t>http://www.bsbi.org.uk/</t>
  </si>
  <si>
    <t>Botanical Society of Britain &amp; Ireland</t>
  </si>
  <si>
    <t>alex.lockton@bsbi.org</t>
  </si>
  <si>
    <t>http://www.bpsalgalrecords.com/</t>
  </si>
  <si>
    <t>Seaweed and freshwater algae</t>
  </si>
  <si>
    <t>secretary@brphycsoc.org</t>
  </si>
  <si>
    <t>http://butterfly-conservation.org/</t>
  </si>
  <si>
    <t>news@butterfly-conservation.org</t>
  </si>
  <si>
    <t>ispot@open.ac.uk</t>
  </si>
  <si>
    <t>http://www.brc.ac.uk/</t>
  </si>
  <si>
    <t>iRecord</t>
  </si>
  <si>
    <t>brc@ceh.ac.uk</t>
  </si>
  <si>
    <t>http://www.biodiversityireland.ie/</t>
  </si>
  <si>
    <t>National Biodiversity Data Centre</t>
  </si>
  <si>
    <t>http://www.opalexplorenature.org/</t>
  </si>
  <si>
    <t>Opal explore nature</t>
  </si>
  <si>
    <t>http://www.ecorecord.org.uk/</t>
  </si>
  <si>
    <t xml:space="preserve">EcoRecord </t>
  </si>
  <si>
    <t>enquiries@ecorecord.org.uk</t>
  </si>
  <si>
    <t>https://www.sovon.nl/en</t>
  </si>
  <si>
    <t>info@sovon.nl</t>
  </si>
  <si>
    <t>The Netherlands and Europe</t>
  </si>
  <si>
    <t>doga@dogadernegi.org</t>
  </si>
  <si>
    <t>Doğa      http://www.dogadernegi.org/</t>
  </si>
  <si>
    <t>eKusBank/eBird</t>
  </si>
  <si>
    <t>http://ebird.org/</t>
  </si>
  <si>
    <t>jag73@cornell.edu</t>
  </si>
  <si>
    <t>info@waarnemingen.be.</t>
  </si>
  <si>
    <t>Natuurpunt Waarnemingen.be</t>
  </si>
  <si>
    <t>http://www.arabel.ugent.be/</t>
  </si>
  <si>
    <t>Arabel</t>
  </si>
  <si>
    <t>Waarnemingen.be Observado</t>
  </si>
  <si>
    <t>frederik.hendrickx@naturalsciences.be</t>
  </si>
  <si>
    <t>lpo@lpo.fr </t>
  </si>
  <si>
    <t>www.migraction.net (Ornithological NGOs consortium)</t>
  </si>
  <si>
    <t>gunter.desmet@lpo.fr</t>
  </si>
  <si>
    <t>http://hatikka.fi/</t>
  </si>
  <si>
    <t>info@laji.fi</t>
  </si>
  <si>
    <t>http://www.biodiversity4all.org/</t>
  </si>
  <si>
    <t>Biodiversity4all (Consortium)</t>
  </si>
  <si>
    <t>biodiversity4All@gmail.com</t>
  </si>
  <si>
    <t>Flora.on</t>
  </si>
  <si>
    <t>http://www.flora-on.pt/</t>
  </si>
  <si>
    <t>Sociedade Portuguesa de Botânica</t>
  </si>
  <si>
    <t>plants</t>
  </si>
  <si>
    <t>geral@spbotanica.pt</t>
  </si>
  <si>
    <t>ibatsprogram@gmail.com</t>
  </si>
  <si>
    <t>The Bat Conservation Trust</t>
  </si>
  <si>
    <t>iBat Programme</t>
  </si>
  <si>
    <t>http://www.xeno-canto.org/</t>
  </si>
  <si>
    <t xml:space="preserve">Xeno-canto Foundation </t>
  </si>
  <si>
    <t>contact@xeno-canto.org</t>
  </si>
  <si>
    <t>info@projectnoah.org</t>
  </si>
  <si>
    <t>Project Noah (Network community)</t>
  </si>
  <si>
    <t>http://www.inaturalist.org/</t>
  </si>
  <si>
    <t>European recordings of 292150 worldwide</t>
  </si>
  <si>
    <t>http://www.mammal.org.uk/nmap</t>
  </si>
  <si>
    <t>info@themammalsociety.org</t>
  </si>
  <si>
    <t>nism@systbot.uzh.ch</t>
  </si>
  <si>
    <t>Institut für Systematische Botanik, Universität Zürich</t>
  </si>
  <si>
    <t>bryophytes</t>
  </si>
  <si>
    <t>NISM National Inventory of Swiss Bryophytes</t>
  </si>
  <si>
    <t>Centre for Cartography of Fauna and Flora</t>
  </si>
  <si>
    <t>http://www.bioportal.si/index.php?lang=en</t>
  </si>
  <si>
    <t>BioPortal</t>
  </si>
  <si>
    <t>bioportal@ckff.si</t>
  </si>
  <si>
    <t>The Irish Whale and Dolphin Group (IWDG)</t>
  </si>
  <si>
    <t>http://www.iwdg.ie/</t>
  </si>
  <si>
    <t>sightings@iwdg.ie</t>
  </si>
  <si>
    <t>IWDG</t>
  </si>
  <si>
    <t>whales</t>
  </si>
  <si>
    <t>UK and worldwide</t>
  </si>
  <si>
    <t>Total in Europe</t>
  </si>
  <si>
    <t>Dutch Mammal Society</t>
  </si>
  <si>
    <t>info@zoogdiervereniging.nl</t>
  </si>
  <si>
    <t>Zoogdier Vereniging</t>
  </si>
  <si>
    <t>http://www.zoogdiervereniging.nl/</t>
  </si>
  <si>
    <t>Worldwide</t>
  </si>
  <si>
    <t>European sightings estimated from 212 mill. records</t>
  </si>
  <si>
    <t>European sightings estimated from 0,862 mill. records</t>
  </si>
  <si>
    <t>GBIF</t>
  </si>
  <si>
    <t>European records estimated of 6,474 mill. worldwide</t>
  </si>
  <si>
    <t>started in 2000</t>
  </si>
  <si>
    <t>started in 2008</t>
  </si>
  <si>
    <t>Closed, new records submitted to eBird</t>
  </si>
  <si>
    <t>data is shared through Telmee</t>
  </si>
  <si>
    <t>Floron</t>
  </si>
  <si>
    <t>http://www.floron.nl/</t>
  </si>
  <si>
    <t>info@floron.nl</t>
  </si>
  <si>
    <t>Floristisch Onderzoek Nederland</t>
  </si>
  <si>
    <t>Dutch Butterfly Conservation</t>
  </si>
  <si>
    <t>De Vlinderstichting</t>
  </si>
  <si>
    <t>http://www.vlinderstichting.nl/</t>
  </si>
  <si>
    <t>info@vlinderstichting.nl</t>
  </si>
  <si>
    <t>National datasharing portal with 10 partners</t>
  </si>
  <si>
    <t>unknown</t>
  </si>
  <si>
    <t>UK and Ireland + Europe</t>
  </si>
  <si>
    <t>birds and other taxa</t>
  </si>
  <si>
    <t>21,9 mill of the data is shared through Telmee</t>
  </si>
  <si>
    <t>Waarnemingen.nl</t>
  </si>
  <si>
    <t>http://waarneming.nl/</t>
  </si>
  <si>
    <t>Observado - other European countris</t>
  </si>
  <si>
    <t>the Netherlands and Europe</t>
  </si>
  <si>
    <t>http://waarnemingen.be/statistiek.php</t>
  </si>
  <si>
    <t>http://www.mycologen.nl/</t>
  </si>
  <si>
    <t>Dutch Mycological Society, NMV</t>
  </si>
  <si>
    <t>waarnemingen@paddestoelenkartering.nl</t>
  </si>
  <si>
    <t>Nederlandse Mycologische Vereniging</t>
  </si>
  <si>
    <t>33,5 mill records shared through Telmee</t>
  </si>
  <si>
    <t>99 % birds. Soon available in GBIF</t>
  </si>
  <si>
    <t>Rovon</t>
  </si>
  <si>
    <t>http://www.ravon.nl/</t>
  </si>
  <si>
    <t>kantoor@ravon.nl</t>
  </si>
  <si>
    <t>Reptile, Amphibian &amp; Fish Conservation the Netherlands</t>
  </si>
  <si>
    <t>reptiles, amphibians, fish</t>
  </si>
  <si>
    <t>5577 nu</t>
  </si>
  <si>
    <t>Currently part of eBird</t>
  </si>
  <si>
    <t>http://www.faune-lr.org/</t>
  </si>
  <si>
    <t>Meridionalis</t>
  </si>
  <si>
    <t>Naturalist organiszation Languedoc - Roussilon, Union MERIDIONALIS</t>
  </si>
  <si>
    <t>meridionalis.fm@gmail.com</t>
  </si>
  <si>
    <t>http://www.faune-bretagne.org/</t>
  </si>
  <si>
    <t>Groupe d’Études Ornithologiques des Côtes-d'Armor</t>
  </si>
  <si>
    <t>contact-geoca@orange.fr</t>
  </si>
  <si>
    <t>G.E.O.C.A</t>
  </si>
  <si>
    <t>Charente nature</t>
  </si>
  <si>
    <t>http://www.faune-charente.org/</t>
  </si>
  <si>
    <t>charentenature@charente-nature.org</t>
  </si>
  <si>
    <t>Conseil d’Administration de Charente Nature</t>
  </si>
  <si>
    <t>hhttp://danbif.dk/</t>
  </si>
  <si>
    <t>danbif@snm.ku.dk</t>
  </si>
  <si>
    <t>https://www.luomus.fi/fi/talvilintulaskennat</t>
  </si>
  <si>
    <t>http://insects.fi/database/Database.html</t>
  </si>
  <si>
    <t>http://artenfinder.rlp.de/</t>
  </si>
  <si>
    <t>http://www.nism.uzh.ch/index.php?content=einleitung&amp;lang=en</t>
  </si>
  <si>
    <t>http://lifemipp.eu/mipp/new/index.jsp</t>
  </si>
  <si>
    <t>http://www.bats.org.uk/pages/ibatsprogram.html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</si>
</sst>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33333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2" fillId="0" borderId="0" xfId="1" applyFill="1" applyBorder="1"/>
    <xf numFmtId="164" fontId="2" fillId="0" borderId="0" xfId="1" applyNumberFormat="1" applyFill="1" applyBorder="1"/>
    <xf numFmtId="0" fontId="0" fillId="0" borderId="0" xfId="0" applyFill="1"/>
    <xf numFmtId="0" fontId="0" fillId="0" borderId="1" xfId="0" applyFill="1" applyBorder="1"/>
    <xf numFmtId="0" fontId="3" fillId="0" borderId="0" xfId="1" applyFont="1" applyFill="1" applyBorder="1"/>
    <xf numFmtId="0" fontId="3" fillId="4" borderId="1" xfId="1" applyFont="1" applyFill="1" applyBorder="1"/>
    <xf numFmtId="164" fontId="3" fillId="4" borderId="1" xfId="1" applyNumberFormat="1" applyFont="1" applyFill="1" applyBorder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3" fillId="0" borderId="0" xfId="1" applyNumberFormat="1" applyFont="1" applyFill="1" applyBorder="1"/>
    <xf numFmtId="0" fontId="2" fillId="4" borderId="1" xfId="1" applyFill="1" applyBorder="1"/>
    <xf numFmtId="9" fontId="3" fillId="0" borderId="1" xfId="1" applyNumberFormat="1" applyFont="1" applyFill="1" applyBorder="1"/>
    <xf numFmtId="0" fontId="0" fillId="0" borderId="0" xfId="0" applyFill="1" applyBorder="1"/>
    <xf numFmtId="3" fontId="0" fillId="0" borderId="1" xfId="0" applyNumberFormat="1" applyFill="1" applyBorder="1"/>
    <xf numFmtId="0" fontId="6" fillId="0" borderId="0" xfId="0" applyFont="1" applyAlignment="1">
      <alignment horizontal="left" vertical="center" wrapText="1"/>
    </xf>
    <xf numFmtId="0" fontId="0" fillId="0" borderId="2" xfId="0" applyFill="1" applyBorder="1"/>
    <xf numFmtId="3" fontId="0" fillId="0" borderId="2" xfId="0" applyNumberFormat="1" applyFill="1" applyBorder="1"/>
    <xf numFmtId="164" fontId="3" fillId="0" borderId="2" xfId="0" applyNumberFormat="1" applyFont="1" applyFill="1" applyBorder="1"/>
    <xf numFmtId="0" fontId="1" fillId="2" borderId="3" xfId="0" applyFont="1" applyFill="1" applyBorder="1"/>
    <xf numFmtId="9" fontId="3" fillId="0" borderId="0" xfId="1" applyNumberFormat="1" applyFont="1" applyFill="1" applyBorder="1"/>
    <xf numFmtId="0" fontId="0" fillId="5" borderId="1" xfId="0" applyFill="1" applyBorder="1"/>
    <xf numFmtId="164" fontId="3" fillId="5" borderId="1" xfId="0" applyNumberFormat="1" applyFont="1" applyFill="1" applyBorder="1"/>
    <xf numFmtId="9" fontId="3" fillId="0" borderId="1" xfId="2" applyFont="1" applyFill="1" applyBorder="1"/>
    <xf numFmtId="0" fontId="3" fillId="0" borderId="1" xfId="1" applyFont="1" applyFill="1" applyBorder="1"/>
    <xf numFmtId="0" fontId="5" fillId="0" borderId="1" xfId="3" applyFill="1" applyBorder="1"/>
    <xf numFmtId="3" fontId="3" fillId="0" borderId="1" xfId="1" applyNumberFormat="1" applyFont="1" applyFill="1" applyBorder="1"/>
    <xf numFmtId="0" fontId="3" fillId="0" borderId="3" xfId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0" fillId="0" borderId="3" xfId="0" applyFill="1" applyBorder="1"/>
    <xf numFmtId="0" fontId="3" fillId="0" borderId="3" xfId="0" applyFont="1" applyFill="1" applyBorder="1"/>
    <xf numFmtId="164" fontId="3" fillId="0" borderId="1" xfId="0" applyNumberFormat="1" applyFont="1" applyFill="1" applyBorder="1" applyAlignment="1">
      <alignment horizontal="right"/>
    </xf>
  </cellXfs>
  <cellStyles count="4">
    <cellStyle name="Hea" xfId="1" builtinId="26"/>
    <cellStyle name="Hüperlink" xfId="3" builtinId="8"/>
    <cellStyle name="Normaallaad" xfId="0" builtinId="0"/>
    <cellStyle name="Prots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28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/>
          </c:spPr>
          <c:dPt>
            <c:idx val="2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'Ark1'!$A$2:$A$4</c:f>
              <c:strCache>
                <c:ptCount val="3"/>
                <c:pt idx="0">
                  <c:v>Total estimated</c:v>
                </c:pt>
                <c:pt idx="1">
                  <c:v>Counted</c:v>
                </c:pt>
                <c:pt idx="2">
                  <c:v>Of counted available in GBIF</c:v>
                </c:pt>
              </c:strCache>
            </c:strRef>
          </c:cat>
          <c:val>
            <c:numRef>
              <c:f>'Ark1'!$B$2:$B$4</c:f>
              <c:numCache>
                <c:formatCode>General</c:formatCode>
                <c:ptCount val="3"/>
                <c:pt idx="0">
                  <c:v>250</c:v>
                </c:pt>
                <c:pt idx="1">
                  <c:v>207.7</c:v>
                </c:pt>
                <c:pt idx="2">
                  <c:v>92.6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400" b="1" baseline="0">
                      <a:solidFill>
                        <a:schemeClr val="bg1"/>
                      </a:solidFill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00"/>
              </a:solidFill>
              <a:ln>
                <a:noFill/>
              </a:ln>
            </c:spPr>
            <c:txPr>
              <a:bodyPr/>
              <a:lstStyle/>
              <a:p>
                <a:pPr>
                  <a:defRPr sz="1400" b="1"/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'Ark1'!$A$2:$A$4</c:f>
              <c:strCache>
                <c:ptCount val="3"/>
                <c:pt idx="0">
                  <c:v>Total estimated</c:v>
                </c:pt>
                <c:pt idx="1">
                  <c:v>Counted</c:v>
                </c:pt>
                <c:pt idx="2">
                  <c:v>Of counted available in GBIF</c:v>
                </c:pt>
              </c:strCache>
            </c:strRef>
          </c:cat>
          <c:val>
            <c:numRef>
              <c:f>'Ark1'!$B$2:$B$4</c:f>
              <c:numCache>
                <c:formatCode>General</c:formatCode>
                <c:ptCount val="3"/>
                <c:pt idx="0">
                  <c:v>250</c:v>
                </c:pt>
                <c:pt idx="1">
                  <c:v>207.7</c:v>
                </c:pt>
                <c:pt idx="2">
                  <c:v>92.6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9587848"/>
        <c:axId val="279582360"/>
        <c:axId val="0"/>
      </c:bar3DChart>
      <c:catAx>
        <c:axId val="27958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9582360"/>
        <c:crosses val="autoZero"/>
        <c:auto val="1"/>
        <c:lblAlgn val="ctr"/>
        <c:lblOffset val="100"/>
        <c:noMultiLvlLbl val="0"/>
      </c:catAx>
      <c:valAx>
        <c:axId val="279582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587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8</xdr:row>
      <xdr:rowOff>140970</xdr:rowOff>
    </xdr:from>
    <xdr:to>
      <xdr:col>12</xdr:col>
      <xdr:colOff>0</xdr:colOff>
      <xdr:row>23</xdr:row>
      <xdr:rowOff>140970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754380</xdr:colOff>
      <xdr:row>8</xdr:row>
      <xdr:rowOff>140970</xdr:rowOff>
    </xdr:from>
    <xdr:to>
      <xdr:col>11</xdr:col>
      <xdr:colOff>571500</xdr:colOff>
      <xdr:row>23</xdr:row>
      <xdr:rowOff>140970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n@dn.dk" TargetMode="External"/><Relationship Id="rId18" Type="http://schemas.openxmlformats.org/officeDocument/2006/relationships/hyperlink" Target="mailto:office@herpetozoa.at" TargetMode="External"/><Relationship Id="rId26" Type="http://schemas.openxmlformats.org/officeDocument/2006/relationships/hyperlink" Target="http://www.scottishsquirrels.org.uk/" TargetMode="External"/><Relationship Id="rId39" Type="http://schemas.openxmlformats.org/officeDocument/2006/relationships/hyperlink" Target="mailto:kantoor@ravon.nl" TargetMode="External"/><Relationship Id="rId21" Type="http://schemas.openxmlformats.org/officeDocument/2006/relationships/hyperlink" Target="http://www.faune-aquitaine.org/" TargetMode="External"/><Relationship Id="rId34" Type="http://schemas.openxmlformats.org/officeDocument/2006/relationships/hyperlink" Target="mailto:biodiversity4All@gmail.com" TargetMode="External"/><Relationship Id="rId42" Type="http://schemas.openxmlformats.org/officeDocument/2006/relationships/hyperlink" Target="http://www.biowide.dk/" TargetMode="External"/><Relationship Id="rId47" Type="http://schemas.openxmlformats.org/officeDocument/2006/relationships/hyperlink" Target="http://www.ornitho.de/" TargetMode="External"/><Relationship Id="rId50" Type="http://schemas.openxmlformats.org/officeDocument/2006/relationships/hyperlink" Target="http://aves.vtaky.sk/index/" TargetMode="External"/><Relationship Id="rId55" Type="http://schemas.openxmlformats.org/officeDocument/2006/relationships/hyperlink" Target="http://www.sor.ro/" TargetMode="External"/><Relationship Id="rId63" Type="http://schemas.openxmlformats.org/officeDocument/2006/relationships/hyperlink" Target="http://www.ornitho.it/" TargetMode="External"/><Relationship Id="rId68" Type="http://schemas.openxmlformats.org/officeDocument/2006/relationships/hyperlink" Target="http://www.flora-on.pt/" TargetMode="External"/><Relationship Id="rId76" Type="http://schemas.openxmlformats.org/officeDocument/2006/relationships/hyperlink" Target="http://www.mammal.org.uk/nmap" TargetMode="External"/><Relationship Id="rId84" Type="http://schemas.openxmlformats.org/officeDocument/2006/relationships/hyperlink" Target="http://www.bats.org.uk/pages/ibatsprogram.html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svampeatlas.dk/" TargetMode="External"/><Relationship Id="rId71" Type="http://schemas.openxmlformats.org/officeDocument/2006/relationships/hyperlink" Target="http://www.vlinderstichting.nl/" TargetMode="External"/><Relationship Id="rId2" Type="http://schemas.openxmlformats.org/officeDocument/2006/relationships/hyperlink" Target="http://www.ornitho.it/" TargetMode="External"/><Relationship Id="rId16" Type="http://schemas.openxmlformats.org/officeDocument/2006/relationships/hyperlink" Target="mailto:ringing@snm.ku.dk" TargetMode="External"/><Relationship Id="rId29" Type="http://schemas.openxmlformats.org/officeDocument/2006/relationships/hyperlink" Target="http://www.telmee.nl/" TargetMode="External"/><Relationship Id="rId11" Type="http://schemas.openxmlformats.org/officeDocument/2006/relationships/hyperlink" Target="mailto:danbif@snm.ku.dk" TargetMode="External"/><Relationship Id="rId24" Type="http://schemas.openxmlformats.org/officeDocument/2006/relationships/hyperlink" Target="http://loodus.keskkonnainfo.ee/" TargetMode="External"/><Relationship Id="rId32" Type="http://schemas.openxmlformats.org/officeDocument/2006/relationships/hyperlink" Target="http://www.biodiversityireland.ie/" TargetMode="External"/><Relationship Id="rId37" Type="http://schemas.openxmlformats.org/officeDocument/2006/relationships/hyperlink" Target="http://www.dofbasen.dk/" TargetMode="External"/><Relationship Id="rId40" Type="http://schemas.openxmlformats.org/officeDocument/2006/relationships/hyperlink" Target="mailto:meridionalis.fm@gmail.com" TargetMode="External"/><Relationship Id="rId45" Type="http://schemas.openxmlformats.org/officeDocument/2006/relationships/hyperlink" Target="http://www.otop.org.pl/" TargetMode="External"/><Relationship Id="rId53" Type="http://schemas.openxmlformats.org/officeDocument/2006/relationships/hyperlink" Target="http://www.herpetofauna.at/" TargetMode="External"/><Relationship Id="rId58" Type="http://schemas.openxmlformats.org/officeDocument/2006/relationships/hyperlink" Target="http://www.faune-lr.org/" TargetMode="External"/><Relationship Id="rId66" Type="http://schemas.openxmlformats.org/officeDocument/2006/relationships/hyperlink" Target="http://birdlaa5.memset.net/worldbirds/portugal.php" TargetMode="External"/><Relationship Id="rId74" Type="http://schemas.openxmlformats.org/officeDocument/2006/relationships/hyperlink" Target="http://www.ravon.nl/" TargetMode="External"/><Relationship Id="rId79" Type="http://schemas.openxmlformats.org/officeDocument/2006/relationships/hyperlink" Target="http://app.bto.org/birdtrack/" TargetMode="External"/><Relationship Id="rId87" Type="http://schemas.openxmlformats.org/officeDocument/2006/relationships/hyperlink" Target="http://www.xeno-canto.org/" TargetMode="External"/><Relationship Id="rId5" Type="http://schemas.openxmlformats.org/officeDocument/2006/relationships/hyperlink" Target="mailto:info@dda-web.de" TargetMode="External"/><Relationship Id="rId61" Type="http://schemas.openxmlformats.org/officeDocument/2006/relationships/hyperlink" Target="http://www.tela-botanica.org/" TargetMode="External"/><Relationship Id="rId82" Type="http://schemas.openxmlformats.org/officeDocument/2006/relationships/hyperlink" Target="http://www.bpsalgalrecords.com/" TargetMode="External"/><Relationship Id="rId19" Type="http://schemas.openxmlformats.org/officeDocument/2006/relationships/hyperlink" Target="mailto:admin@birds.cz" TargetMode="External"/><Relationship Id="rId4" Type="http://schemas.openxmlformats.org/officeDocument/2006/relationships/hyperlink" Target="https://artsobservasjoner.no/" TargetMode="External"/><Relationship Id="rId9" Type="http://schemas.openxmlformats.org/officeDocument/2006/relationships/hyperlink" Target="mailto:support@artportalen.se" TargetMode="External"/><Relationship Id="rId14" Type="http://schemas.openxmlformats.org/officeDocument/2006/relationships/hyperlink" Target="mailto:snm@snm.ku.dk" TargetMode="External"/><Relationship Id="rId22" Type="http://schemas.openxmlformats.org/officeDocument/2006/relationships/hyperlink" Target="mailto:aquitaine@lpo.org" TargetMode="External"/><Relationship Id="rId27" Type="http://schemas.openxmlformats.org/officeDocument/2006/relationships/hyperlink" Target="http://www.opalexplorenature.org/" TargetMode="External"/><Relationship Id="rId30" Type="http://schemas.openxmlformats.org/officeDocument/2006/relationships/hyperlink" Target="http://www.arabel.ugent.be/" TargetMode="External"/><Relationship Id="rId35" Type="http://schemas.openxmlformats.org/officeDocument/2006/relationships/hyperlink" Target="https://www.sovon.nl/en" TargetMode="External"/><Relationship Id="rId43" Type="http://schemas.openxmlformats.org/officeDocument/2006/relationships/hyperlink" Target="https://www.luomus.fi/fi/talvilintulaskennat" TargetMode="External"/><Relationship Id="rId48" Type="http://schemas.openxmlformats.org/officeDocument/2006/relationships/hyperlink" Target="http://www.ornitho.ch/" TargetMode="External"/><Relationship Id="rId56" Type="http://schemas.openxmlformats.org/officeDocument/2006/relationships/hyperlink" Target="http://www.worldbirds.org/v3/greece.php" TargetMode="External"/><Relationship Id="rId64" Type="http://schemas.openxmlformats.org/officeDocument/2006/relationships/hyperlink" Target="http://lifemipp.eu/mipp/new/index.jsp" TargetMode="External"/><Relationship Id="rId69" Type="http://schemas.openxmlformats.org/officeDocument/2006/relationships/hyperlink" Target="http://waarneming.nl/" TargetMode="External"/><Relationship Id="rId77" Type="http://schemas.openxmlformats.org/officeDocument/2006/relationships/hyperlink" Target="http://www.britishbryologicalsociety.org.uk/" TargetMode="External"/><Relationship Id="rId8" Type="http://schemas.openxmlformats.org/officeDocument/2006/relationships/hyperlink" Target="mailto:support@artsobservasjoner.no" TargetMode="External"/><Relationship Id="rId51" Type="http://schemas.openxmlformats.org/officeDocument/2006/relationships/hyperlink" Target="http://birds.cz/avif/" TargetMode="External"/><Relationship Id="rId72" Type="http://schemas.openxmlformats.org/officeDocument/2006/relationships/hyperlink" Target="http://www.zoogdiervereniging.nl/" TargetMode="External"/><Relationship Id="rId80" Type="http://schemas.openxmlformats.org/officeDocument/2006/relationships/hyperlink" Target="http://www.fieldmycology.net/frdbi/frdbi.asp" TargetMode="External"/><Relationship Id="rId85" Type="http://schemas.openxmlformats.org/officeDocument/2006/relationships/hyperlink" Target="http://www.iwdg.ie/" TargetMode="External"/><Relationship Id="rId3" Type="http://schemas.openxmlformats.org/officeDocument/2006/relationships/hyperlink" Target="http://www.migraction.net/" TargetMode="External"/><Relationship Id="rId12" Type="http://schemas.openxmlformats.org/officeDocument/2006/relationships/hyperlink" Target="http://artenfinder.rlp.de/" TargetMode="External"/><Relationship Id="rId17" Type="http://schemas.openxmlformats.org/officeDocument/2006/relationships/hyperlink" Target="mailto:toimisto@birdlife.fi" TargetMode="External"/><Relationship Id="rId25" Type="http://schemas.openxmlformats.org/officeDocument/2006/relationships/hyperlink" Target="mailto:spea@spea.pt" TargetMode="External"/><Relationship Id="rId33" Type="http://schemas.openxmlformats.org/officeDocument/2006/relationships/hyperlink" Target="http://records.biodiversityireland.ie/" TargetMode="External"/><Relationship Id="rId38" Type="http://schemas.openxmlformats.org/officeDocument/2006/relationships/hyperlink" Target="http://waarnemingen.be/statistiek.php" TargetMode="External"/><Relationship Id="rId46" Type="http://schemas.openxmlformats.org/officeDocument/2006/relationships/hyperlink" Target="http://n.enjoynature.net/" TargetMode="External"/><Relationship Id="rId59" Type="http://schemas.openxmlformats.org/officeDocument/2006/relationships/hyperlink" Target="http://www.faune-bretagne.org/" TargetMode="External"/><Relationship Id="rId67" Type="http://schemas.openxmlformats.org/officeDocument/2006/relationships/hyperlink" Target="http://www.biodiversity4all.org/" TargetMode="External"/><Relationship Id="rId20" Type="http://schemas.openxmlformats.org/officeDocument/2006/relationships/hyperlink" Target="mailto:accueil@tela-botanica.org" TargetMode="External"/><Relationship Id="rId41" Type="http://schemas.openxmlformats.org/officeDocument/2006/relationships/hyperlink" Target="http://danske-dyr.dk/" TargetMode="External"/><Relationship Id="rId54" Type="http://schemas.openxmlformats.org/officeDocument/2006/relationships/hyperlink" Target="http://www.bioportal.si/index.php?lang=en" TargetMode="External"/><Relationship Id="rId62" Type="http://schemas.openxmlformats.org/officeDocument/2006/relationships/hyperlink" Target="http://www.diveboard.com/" TargetMode="External"/><Relationship Id="rId70" Type="http://schemas.openxmlformats.org/officeDocument/2006/relationships/hyperlink" Target="http://www.floron.nl/" TargetMode="External"/><Relationship Id="rId75" Type="http://schemas.openxmlformats.org/officeDocument/2006/relationships/hyperlink" Target="http://www.the-soc.org.uk/" TargetMode="External"/><Relationship Id="rId83" Type="http://schemas.openxmlformats.org/officeDocument/2006/relationships/hyperlink" Target="http://www.brc.ac.uk/" TargetMode="External"/><Relationship Id="rId88" Type="http://schemas.openxmlformats.org/officeDocument/2006/relationships/hyperlink" Target="http://www.projectnoah.org/" TargetMode="External"/><Relationship Id="rId1" Type="http://schemas.openxmlformats.org/officeDocument/2006/relationships/hyperlink" Target="http://www.gbif.org/country/DK" TargetMode="External"/><Relationship Id="rId6" Type="http://schemas.openxmlformats.org/officeDocument/2006/relationships/hyperlink" Target="http://www.rc.ku.dk/" TargetMode="External"/><Relationship Id="rId15" Type="http://schemas.openxmlformats.org/officeDocument/2006/relationships/hyperlink" Target="mailto:support@fugleognatur.dk" TargetMode="External"/><Relationship Id="rId23" Type="http://schemas.openxmlformats.org/officeDocument/2006/relationships/hyperlink" Target="mailto:arvanitidis@her.hcmr.gr" TargetMode="External"/><Relationship Id="rId28" Type="http://schemas.openxmlformats.org/officeDocument/2006/relationships/hyperlink" Target="http://www.ecorecord.org.uk/" TargetMode="External"/><Relationship Id="rId36" Type="http://schemas.openxmlformats.org/officeDocument/2006/relationships/hyperlink" Target="http://www.comber.hcmr.gr/" TargetMode="External"/><Relationship Id="rId49" Type="http://schemas.openxmlformats.org/officeDocument/2006/relationships/hyperlink" Target="http://www.nism.uzh.ch/index.php?content=einleitung&amp;lang=en" TargetMode="External"/><Relationship Id="rId57" Type="http://schemas.openxmlformats.org/officeDocument/2006/relationships/hyperlink" Target="http://www.ornitho.fr/" TargetMode="External"/><Relationship Id="rId10" Type="http://schemas.openxmlformats.org/officeDocument/2006/relationships/hyperlink" Target="mailto:dof@dof.dk" TargetMode="External"/><Relationship Id="rId31" Type="http://schemas.openxmlformats.org/officeDocument/2006/relationships/hyperlink" Target="http://www.migraction.net/" TargetMode="External"/><Relationship Id="rId44" Type="http://schemas.openxmlformats.org/officeDocument/2006/relationships/hyperlink" Target="http://insects.fi/database/Database.html" TargetMode="External"/><Relationship Id="rId52" Type="http://schemas.openxmlformats.org/officeDocument/2006/relationships/hyperlink" Target="http://www.lepidoptera.cz/" TargetMode="External"/><Relationship Id="rId60" Type="http://schemas.openxmlformats.org/officeDocument/2006/relationships/hyperlink" Target="http://www.faune-charente.org/" TargetMode="External"/><Relationship Id="rId65" Type="http://schemas.openxmlformats.org/officeDocument/2006/relationships/hyperlink" Target="http://birdlaa5.memset.net/worldbirds/spain.php" TargetMode="External"/><Relationship Id="rId73" Type="http://schemas.openxmlformats.org/officeDocument/2006/relationships/hyperlink" Target="http://www.mycologen.nl/" TargetMode="External"/><Relationship Id="rId78" Type="http://schemas.openxmlformats.org/officeDocument/2006/relationships/hyperlink" Target="http://butterfly-conservation.org/" TargetMode="External"/><Relationship Id="rId81" Type="http://schemas.openxmlformats.org/officeDocument/2006/relationships/hyperlink" Target="http://www.bsbi.org.uk/" TargetMode="External"/><Relationship Id="rId86" Type="http://schemas.openxmlformats.org/officeDocument/2006/relationships/hyperlink" Target="http://www.batdetectiv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2"/>
  <sheetViews>
    <sheetView tabSelected="1" zoomScale="90" zoomScaleNormal="90" workbookViewId="0">
      <selection activeCell="A6" sqref="A6"/>
    </sheetView>
  </sheetViews>
  <sheetFormatPr defaultColWidth="11.44140625" defaultRowHeight="14.4" x14ac:dyDescent="0.3"/>
  <cols>
    <col min="1" max="1" width="38.109375" style="4" customWidth="1"/>
    <col min="2" max="2" width="31" style="4" customWidth="1"/>
    <col min="3" max="3" width="27.33203125" style="4" customWidth="1"/>
    <col min="4" max="4" width="55.109375" style="4" customWidth="1"/>
    <col min="5" max="5" width="22.6640625" style="4" customWidth="1"/>
    <col min="6" max="6" width="25.5546875" style="4" customWidth="1"/>
    <col min="7" max="7" width="12" style="4" customWidth="1"/>
    <col min="8" max="9" width="13.88671875" style="4" customWidth="1"/>
    <col min="10" max="10" width="6" style="4" customWidth="1"/>
    <col min="11" max="11" width="49" style="4" customWidth="1"/>
    <col min="12" max="138" width="11.44140625" style="14"/>
    <col min="139" max="16384" width="11.44140625" style="4"/>
  </cols>
  <sheetData>
    <row r="1" spans="1:11" x14ac:dyDescent="0.3">
      <c r="A1" s="1" t="s">
        <v>38</v>
      </c>
      <c r="B1" s="1" t="s">
        <v>157</v>
      </c>
      <c r="C1" s="1" t="s">
        <v>156</v>
      </c>
      <c r="D1" s="1" t="s">
        <v>37</v>
      </c>
      <c r="E1" s="1" t="s">
        <v>36</v>
      </c>
      <c r="F1" s="1" t="s">
        <v>35</v>
      </c>
      <c r="G1" s="1" t="s">
        <v>29</v>
      </c>
      <c r="H1" s="1" t="s">
        <v>30</v>
      </c>
      <c r="I1" s="1" t="s">
        <v>31</v>
      </c>
      <c r="J1" s="1" t="s">
        <v>354</v>
      </c>
      <c r="K1" s="20" t="s">
        <v>34</v>
      </c>
    </row>
    <row r="2" spans="1:11" x14ac:dyDescent="0.3">
      <c r="A2" s="25" t="s">
        <v>2</v>
      </c>
      <c r="B2" s="26" t="s">
        <v>142</v>
      </c>
      <c r="C2" s="26" t="s">
        <v>235</v>
      </c>
      <c r="D2" s="25" t="s">
        <v>43</v>
      </c>
      <c r="E2" s="25" t="s">
        <v>44</v>
      </c>
      <c r="F2" s="25" t="s">
        <v>40</v>
      </c>
      <c r="G2" s="27">
        <v>20000</v>
      </c>
      <c r="H2" s="9">
        <v>50.253292000000002</v>
      </c>
      <c r="I2" s="9">
        <f xml:space="preserve"> 44.456109</f>
        <v>44.456108999999998</v>
      </c>
      <c r="J2" s="25" t="s">
        <v>32</v>
      </c>
      <c r="K2" s="28" t="s">
        <v>356</v>
      </c>
    </row>
    <row r="3" spans="1:11" x14ac:dyDescent="0.3">
      <c r="A3" s="29" t="s">
        <v>1</v>
      </c>
      <c r="B3" s="26" t="s">
        <v>232</v>
      </c>
      <c r="C3" s="26" t="s">
        <v>234</v>
      </c>
      <c r="D3" s="29" t="s">
        <v>48</v>
      </c>
      <c r="E3" s="29" t="s">
        <v>47</v>
      </c>
      <c r="F3" s="29" t="s">
        <v>40</v>
      </c>
      <c r="G3" s="30">
        <v>12000</v>
      </c>
      <c r="H3" s="10">
        <v>13.710330000000001</v>
      </c>
      <c r="I3" s="10">
        <v>13.710330000000001</v>
      </c>
      <c r="J3" s="29" t="s">
        <v>32</v>
      </c>
      <c r="K3" s="28" t="s">
        <v>357</v>
      </c>
    </row>
    <row r="4" spans="1:11" x14ac:dyDescent="0.3">
      <c r="A4" s="5" t="s">
        <v>3</v>
      </c>
      <c r="B4" s="26" t="s">
        <v>155</v>
      </c>
      <c r="C4" s="26" t="s">
        <v>162</v>
      </c>
      <c r="D4" s="5" t="s">
        <v>59</v>
      </c>
      <c r="E4" s="5" t="s">
        <v>45</v>
      </c>
      <c r="F4" s="5" t="s">
        <v>39</v>
      </c>
      <c r="G4" s="15">
        <v>1298</v>
      </c>
      <c r="H4" s="10">
        <f>14.498408+2.26202</f>
        <v>16.760428000000001</v>
      </c>
      <c r="I4" s="10">
        <f>2.958083</f>
        <v>2.9580829999999998</v>
      </c>
      <c r="J4" s="29" t="s">
        <v>32</v>
      </c>
      <c r="K4" s="31"/>
    </row>
    <row r="5" spans="1:11" x14ac:dyDescent="0.3">
      <c r="A5" s="5" t="s">
        <v>158</v>
      </c>
      <c r="B5" s="26" t="s">
        <v>159</v>
      </c>
      <c r="C5" s="26" t="s">
        <v>182</v>
      </c>
      <c r="D5" s="5" t="s">
        <v>160</v>
      </c>
      <c r="E5" s="5" t="s">
        <v>45</v>
      </c>
      <c r="F5" s="5" t="s">
        <v>161</v>
      </c>
      <c r="G5" s="15">
        <v>12000</v>
      </c>
      <c r="H5" s="10">
        <v>9.4E-2</v>
      </c>
      <c r="I5" s="10"/>
      <c r="J5" s="29" t="s">
        <v>33</v>
      </c>
      <c r="K5" s="31" t="s">
        <v>233</v>
      </c>
    </row>
    <row r="6" spans="1:11" x14ac:dyDescent="0.3">
      <c r="A6" s="5" t="s">
        <v>196</v>
      </c>
      <c r="B6" s="26" t="s">
        <v>198</v>
      </c>
      <c r="C6" s="26" t="s">
        <v>197</v>
      </c>
      <c r="D6" s="5" t="s">
        <v>199</v>
      </c>
      <c r="E6" s="5" t="s">
        <v>45</v>
      </c>
      <c r="F6" s="5" t="s">
        <v>200</v>
      </c>
      <c r="G6" s="15"/>
      <c r="H6" s="10">
        <v>1.5523E-2</v>
      </c>
      <c r="I6" s="10">
        <v>1.5523E-2</v>
      </c>
      <c r="J6" s="29" t="s">
        <v>32</v>
      </c>
      <c r="K6" s="31"/>
    </row>
    <row r="7" spans="1:11" x14ac:dyDescent="0.3">
      <c r="A7" s="5" t="s">
        <v>164</v>
      </c>
      <c r="B7" s="26" t="s">
        <v>163</v>
      </c>
      <c r="C7" s="26" t="s">
        <v>183</v>
      </c>
      <c r="D7" s="5" t="s">
        <v>165</v>
      </c>
      <c r="E7" s="5" t="s">
        <v>45</v>
      </c>
      <c r="F7" s="5" t="s">
        <v>40</v>
      </c>
      <c r="G7" s="15"/>
      <c r="H7" s="10">
        <v>3.9356000000000002E-2</v>
      </c>
      <c r="I7" s="10"/>
      <c r="J7" s="29" t="s">
        <v>33</v>
      </c>
      <c r="K7" s="31"/>
    </row>
    <row r="8" spans="1:11" x14ac:dyDescent="0.3">
      <c r="A8" s="5" t="s">
        <v>27</v>
      </c>
      <c r="B8" s="26" t="s">
        <v>122</v>
      </c>
      <c r="C8" s="26" t="s">
        <v>166</v>
      </c>
      <c r="D8" s="5" t="s">
        <v>167</v>
      </c>
      <c r="E8" s="5" t="s">
        <v>45</v>
      </c>
      <c r="F8" s="5" t="s">
        <v>40</v>
      </c>
      <c r="G8" s="15">
        <v>34540</v>
      </c>
      <c r="H8" s="10">
        <v>1.7190000000000001</v>
      </c>
      <c r="I8" s="10"/>
      <c r="J8" s="5" t="s">
        <v>33</v>
      </c>
      <c r="K8" s="31"/>
    </row>
    <row r="9" spans="1:11" x14ac:dyDescent="0.3">
      <c r="A9" s="25" t="s">
        <v>25</v>
      </c>
      <c r="B9" s="26" t="s">
        <v>403</v>
      </c>
      <c r="C9" s="26" t="s">
        <v>404</v>
      </c>
      <c r="D9" s="25" t="s">
        <v>26</v>
      </c>
      <c r="E9" s="25" t="s">
        <v>45</v>
      </c>
      <c r="F9" s="25" t="s">
        <v>41</v>
      </c>
      <c r="G9" s="27"/>
      <c r="H9" s="9">
        <v>0.19930700000000001</v>
      </c>
      <c r="I9" s="9">
        <v>0.19930700000000001</v>
      </c>
      <c r="J9" s="25" t="s">
        <v>32</v>
      </c>
      <c r="K9" s="32" t="s">
        <v>61</v>
      </c>
    </row>
    <row r="10" spans="1:11" x14ac:dyDescent="0.3">
      <c r="A10" s="25" t="s">
        <v>64</v>
      </c>
      <c r="B10" s="26" t="s">
        <v>168</v>
      </c>
      <c r="C10" s="26" t="s">
        <v>195</v>
      </c>
      <c r="D10" s="25" t="s">
        <v>65</v>
      </c>
      <c r="E10" s="25" t="s">
        <v>45</v>
      </c>
      <c r="F10" s="25" t="s">
        <v>41</v>
      </c>
      <c r="G10" s="27"/>
      <c r="H10" s="9">
        <v>0.65517099999999995</v>
      </c>
      <c r="I10" s="9">
        <v>0.65517099999999995</v>
      </c>
      <c r="J10" s="25" t="s">
        <v>32</v>
      </c>
      <c r="K10" s="32" t="s">
        <v>61</v>
      </c>
    </row>
    <row r="11" spans="1:11" x14ac:dyDescent="0.3">
      <c r="A11" s="25" t="s">
        <v>150</v>
      </c>
      <c r="B11" s="26" t="s">
        <v>151</v>
      </c>
      <c r="C11" s="26" t="s">
        <v>153</v>
      </c>
      <c r="D11" s="25" t="s">
        <v>154</v>
      </c>
      <c r="E11" s="25" t="s">
        <v>45</v>
      </c>
      <c r="F11" s="25" t="s">
        <v>105</v>
      </c>
      <c r="G11" s="27">
        <v>434</v>
      </c>
      <c r="H11" s="9">
        <v>0.56807099999999999</v>
      </c>
      <c r="I11" s="9">
        <v>0.51978100000000005</v>
      </c>
      <c r="J11" s="25" t="s">
        <v>32</v>
      </c>
      <c r="K11" s="32"/>
    </row>
    <row r="12" spans="1:11" x14ac:dyDescent="0.3">
      <c r="A12" s="25" t="s">
        <v>146</v>
      </c>
      <c r="B12" s="26" t="s">
        <v>152</v>
      </c>
      <c r="C12" s="26" t="s">
        <v>147</v>
      </c>
      <c r="D12" s="25" t="s">
        <v>107</v>
      </c>
      <c r="E12" s="25" t="s">
        <v>45</v>
      </c>
      <c r="F12" s="25" t="s">
        <v>39</v>
      </c>
      <c r="G12" s="27"/>
      <c r="H12" s="9">
        <v>0.480819</v>
      </c>
      <c r="I12" s="9">
        <v>0.47891499999999998</v>
      </c>
      <c r="J12" s="25" t="s">
        <v>32</v>
      </c>
      <c r="K12" s="32"/>
    </row>
    <row r="13" spans="1:11" x14ac:dyDescent="0.3">
      <c r="A13" s="25" t="s">
        <v>4</v>
      </c>
      <c r="B13" s="26" t="s">
        <v>148</v>
      </c>
      <c r="C13" s="26" t="s">
        <v>149</v>
      </c>
      <c r="D13" s="25" t="s">
        <v>5</v>
      </c>
      <c r="E13" s="25" t="s">
        <v>22</v>
      </c>
      <c r="F13" s="25" t="s">
        <v>39</v>
      </c>
      <c r="G13" s="27"/>
      <c r="H13" s="10">
        <v>13.349909999999999</v>
      </c>
      <c r="I13" s="10">
        <v>13.006503</v>
      </c>
      <c r="J13" s="25" t="s">
        <v>32</v>
      </c>
      <c r="K13" s="32" t="s">
        <v>60</v>
      </c>
    </row>
    <row r="14" spans="1:11" x14ac:dyDescent="0.3">
      <c r="A14" s="5" t="s">
        <v>66</v>
      </c>
      <c r="B14" s="26" t="s">
        <v>405</v>
      </c>
      <c r="C14" s="26" t="s">
        <v>311</v>
      </c>
      <c r="D14" s="25" t="s">
        <v>67</v>
      </c>
      <c r="E14" s="25" t="s">
        <v>22</v>
      </c>
      <c r="F14" s="25" t="s">
        <v>39</v>
      </c>
      <c r="G14" s="15"/>
      <c r="H14" s="9">
        <v>1.201195</v>
      </c>
      <c r="I14" s="10">
        <v>0.87716099999999997</v>
      </c>
      <c r="J14" s="25" t="s">
        <v>32</v>
      </c>
      <c r="K14" s="31"/>
    </row>
    <row r="15" spans="1:11" x14ac:dyDescent="0.3">
      <c r="A15" s="5" t="s">
        <v>109</v>
      </c>
      <c r="B15" s="26" t="s">
        <v>310</v>
      </c>
      <c r="C15" s="26" t="s">
        <v>311</v>
      </c>
      <c r="D15" s="25" t="s">
        <v>67</v>
      </c>
      <c r="E15" s="25" t="s">
        <v>22</v>
      </c>
      <c r="F15" s="25" t="s">
        <v>39</v>
      </c>
      <c r="G15" s="15"/>
      <c r="H15" s="9">
        <v>2.0834190000000001</v>
      </c>
      <c r="I15" s="10">
        <v>0.229375</v>
      </c>
      <c r="J15" s="25" t="s">
        <v>32</v>
      </c>
      <c r="K15" s="31"/>
    </row>
    <row r="16" spans="1:11" x14ac:dyDescent="0.3">
      <c r="A16" s="5" t="s">
        <v>110</v>
      </c>
      <c r="B16" s="26" t="s">
        <v>406</v>
      </c>
      <c r="C16" s="26" t="s">
        <v>311</v>
      </c>
      <c r="D16" s="25" t="s">
        <v>67</v>
      </c>
      <c r="E16" s="25" t="s">
        <v>22</v>
      </c>
      <c r="F16" s="25" t="s">
        <v>111</v>
      </c>
      <c r="G16" s="15"/>
      <c r="H16" s="9">
        <v>2.6837460000000002</v>
      </c>
      <c r="I16" s="10">
        <v>0.17243600000000001</v>
      </c>
      <c r="J16" s="25" t="s">
        <v>32</v>
      </c>
      <c r="K16" s="31"/>
    </row>
    <row r="17" spans="1:138" x14ac:dyDescent="0.3">
      <c r="A17" s="25" t="s">
        <v>23</v>
      </c>
      <c r="B17" s="26" t="s">
        <v>236</v>
      </c>
      <c r="C17" s="26" t="s">
        <v>174</v>
      </c>
      <c r="D17" s="25" t="s">
        <v>169</v>
      </c>
      <c r="E17" s="25" t="s">
        <v>58</v>
      </c>
      <c r="F17" s="4" t="s">
        <v>40</v>
      </c>
      <c r="G17" s="27"/>
      <c r="H17" s="9">
        <v>0.17966199999999999</v>
      </c>
      <c r="I17" s="9">
        <v>0.17966199999999999</v>
      </c>
      <c r="J17" s="25" t="s">
        <v>32</v>
      </c>
      <c r="K17" s="28"/>
    </row>
    <row r="18" spans="1:138" x14ac:dyDescent="0.3">
      <c r="A18" s="25" t="s">
        <v>170</v>
      </c>
      <c r="B18" s="26" t="s">
        <v>171</v>
      </c>
      <c r="C18" s="26" t="s">
        <v>172</v>
      </c>
      <c r="D18" s="25" t="s">
        <v>173</v>
      </c>
      <c r="E18" s="25" t="s">
        <v>58</v>
      </c>
      <c r="F18" s="25" t="s">
        <v>40</v>
      </c>
      <c r="G18" s="27"/>
      <c r="H18" s="9">
        <v>0.74196700000000004</v>
      </c>
      <c r="I18" s="9">
        <v>0.74196700000000004</v>
      </c>
      <c r="J18" s="25" t="s">
        <v>32</v>
      </c>
      <c r="K18" s="28"/>
    </row>
    <row r="19" spans="1:138" x14ac:dyDescent="0.3">
      <c r="A19" s="25" t="s">
        <v>70</v>
      </c>
      <c r="B19" s="26" t="s">
        <v>175</v>
      </c>
      <c r="C19" s="26" t="s">
        <v>177</v>
      </c>
      <c r="D19" s="25" t="s">
        <v>176</v>
      </c>
      <c r="E19" s="25" t="s">
        <v>71</v>
      </c>
      <c r="F19" s="25" t="s">
        <v>40</v>
      </c>
      <c r="G19" s="27"/>
      <c r="H19" s="9">
        <v>0.200155</v>
      </c>
      <c r="I19" s="9"/>
      <c r="J19" s="25" t="s">
        <v>33</v>
      </c>
      <c r="K19" s="28"/>
    </row>
    <row r="20" spans="1:138" x14ac:dyDescent="0.3">
      <c r="A20" s="5" t="s">
        <v>178</v>
      </c>
      <c r="B20" s="26" t="s">
        <v>180</v>
      </c>
      <c r="C20" s="26" t="s">
        <v>179</v>
      </c>
      <c r="D20" s="5" t="s">
        <v>9</v>
      </c>
      <c r="E20" s="5" t="s">
        <v>54</v>
      </c>
      <c r="F20" s="5" t="s">
        <v>39</v>
      </c>
      <c r="G20" s="27">
        <v>4095</v>
      </c>
      <c r="H20" s="10">
        <v>0.91327199999999997</v>
      </c>
      <c r="I20" s="10"/>
      <c r="J20" s="5" t="s">
        <v>33</v>
      </c>
      <c r="K20" s="31"/>
    </row>
    <row r="21" spans="1:138" x14ac:dyDescent="0.3">
      <c r="A21" s="25" t="s">
        <v>190</v>
      </c>
      <c r="B21" s="26" t="s">
        <v>184</v>
      </c>
      <c r="C21" s="26" t="s">
        <v>189</v>
      </c>
      <c r="D21" s="25" t="s">
        <v>18</v>
      </c>
      <c r="E21" s="25" t="s">
        <v>194</v>
      </c>
      <c r="F21" s="25" t="s">
        <v>40</v>
      </c>
      <c r="G21" s="27">
        <v>5000</v>
      </c>
      <c r="H21" s="9">
        <v>1.4718999999999999E-2</v>
      </c>
      <c r="I21" s="9">
        <v>1.4718999999999999E-2</v>
      </c>
      <c r="J21" s="25" t="s">
        <v>32</v>
      </c>
      <c r="K21" s="28"/>
    </row>
    <row r="22" spans="1:138" x14ac:dyDescent="0.3">
      <c r="A22" s="5" t="s">
        <v>116</v>
      </c>
      <c r="B22" s="26" t="s">
        <v>407</v>
      </c>
      <c r="C22" s="26" t="s">
        <v>181</v>
      </c>
      <c r="D22" s="5" t="s">
        <v>117</v>
      </c>
      <c r="E22" s="5" t="s">
        <v>89</v>
      </c>
      <c r="F22" s="5" t="s">
        <v>40</v>
      </c>
      <c r="G22" s="27">
        <v>2200</v>
      </c>
      <c r="H22" s="10">
        <v>0.26474300000000001</v>
      </c>
      <c r="I22" s="10">
        <v>0.26474300000000001</v>
      </c>
      <c r="J22" s="25" t="s">
        <v>32</v>
      </c>
      <c r="K22" s="31"/>
    </row>
    <row r="23" spans="1:138" x14ac:dyDescent="0.3">
      <c r="A23" s="5" t="s">
        <v>145</v>
      </c>
      <c r="B23" s="26" t="s">
        <v>144</v>
      </c>
      <c r="C23" s="26" t="s">
        <v>143</v>
      </c>
      <c r="D23" s="5" t="s">
        <v>6</v>
      </c>
      <c r="E23" s="5" t="s">
        <v>50</v>
      </c>
      <c r="F23" s="5" t="s">
        <v>39</v>
      </c>
      <c r="G23" s="27">
        <v>16539</v>
      </c>
      <c r="H23" s="10">
        <v>17.655525999999998</v>
      </c>
      <c r="I23" s="10"/>
      <c r="J23" s="5" t="s">
        <v>33</v>
      </c>
      <c r="K23" s="31"/>
    </row>
    <row r="24" spans="1:138" x14ac:dyDescent="0.3">
      <c r="A24" s="25" t="s">
        <v>193</v>
      </c>
      <c r="B24" s="26" t="s">
        <v>191</v>
      </c>
      <c r="C24" s="26" t="s">
        <v>192</v>
      </c>
      <c r="D24" s="25" t="s">
        <v>90</v>
      </c>
      <c r="E24" s="25" t="s">
        <v>194</v>
      </c>
      <c r="F24" s="25" t="s">
        <v>40</v>
      </c>
      <c r="G24" s="27"/>
      <c r="H24" s="9">
        <v>4.1399999999999997</v>
      </c>
      <c r="I24" s="9">
        <v>4.1399999999999997</v>
      </c>
      <c r="J24" s="25" t="s">
        <v>32</v>
      </c>
      <c r="K24" s="28" t="s">
        <v>355</v>
      </c>
    </row>
    <row r="25" spans="1:138" x14ac:dyDescent="0.3">
      <c r="A25" s="5" t="s">
        <v>83</v>
      </c>
      <c r="B25" s="26" t="s">
        <v>202</v>
      </c>
      <c r="C25" s="26" t="s">
        <v>201</v>
      </c>
      <c r="D25" s="5" t="s">
        <v>206</v>
      </c>
      <c r="E25" s="5" t="s">
        <v>82</v>
      </c>
      <c r="F25" s="5" t="s">
        <v>39</v>
      </c>
      <c r="G25" s="4">
        <v>12624</v>
      </c>
      <c r="H25" s="9">
        <v>10.284958</v>
      </c>
      <c r="I25" s="10"/>
      <c r="J25" s="5" t="s">
        <v>33</v>
      </c>
      <c r="K25" s="31"/>
    </row>
    <row r="26" spans="1:138" x14ac:dyDescent="0.3">
      <c r="A26" s="5" t="s">
        <v>335</v>
      </c>
      <c r="B26" s="26" t="s">
        <v>408</v>
      </c>
      <c r="C26" s="26" t="s">
        <v>332</v>
      </c>
      <c r="D26" s="5" t="s">
        <v>333</v>
      </c>
      <c r="E26" s="5" t="s">
        <v>82</v>
      </c>
      <c r="F26" s="5" t="s">
        <v>334</v>
      </c>
      <c r="G26" s="10"/>
      <c r="H26" s="9">
        <v>0.266592</v>
      </c>
      <c r="I26" s="10">
        <v>0.124959</v>
      </c>
      <c r="J26" s="5" t="s">
        <v>32</v>
      </c>
      <c r="K26" s="31"/>
    </row>
    <row r="27" spans="1:138" s="5" customFormat="1" x14ac:dyDescent="0.3">
      <c r="A27" s="5" t="s">
        <v>80</v>
      </c>
      <c r="B27" s="26" t="s">
        <v>185</v>
      </c>
      <c r="C27" s="26" t="s">
        <v>186</v>
      </c>
      <c r="D27" s="5" t="s">
        <v>49</v>
      </c>
      <c r="E27" s="5" t="s">
        <v>79</v>
      </c>
      <c r="F27" s="5" t="s">
        <v>81</v>
      </c>
      <c r="G27" s="10"/>
      <c r="H27" s="10">
        <v>0.47201599999999999</v>
      </c>
      <c r="I27" s="10"/>
      <c r="J27" s="5" t="s">
        <v>33</v>
      </c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</row>
    <row r="28" spans="1:138" s="14" customFormat="1" x14ac:dyDescent="0.3">
      <c r="A28" s="5" t="s">
        <v>211</v>
      </c>
      <c r="B28" s="26" t="s">
        <v>210</v>
      </c>
      <c r="C28" s="26" t="s">
        <v>212</v>
      </c>
      <c r="D28" s="5" t="s">
        <v>237</v>
      </c>
      <c r="E28" s="5" t="s">
        <v>86</v>
      </c>
      <c r="F28" s="5" t="s">
        <v>39</v>
      </c>
      <c r="G28" s="10"/>
      <c r="H28" s="10">
        <v>0.175931</v>
      </c>
      <c r="I28" s="10"/>
      <c r="J28" s="5" t="s">
        <v>33</v>
      </c>
      <c r="K28" s="31"/>
    </row>
    <row r="29" spans="1:138" s="14" customFormat="1" x14ac:dyDescent="0.3">
      <c r="A29" s="5" t="s">
        <v>219</v>
      </c>
      <c r="B29" s="26" t="s">
        <v>216</v>
      </c>
      <c r="C29" s="26" t="s">
        <v>217</v>
      </c>
      <c r="D29" s="5" t="s">
        <v>218</v>
      </c>
      <c r="E29" s="5" t="s">
        <v>86</v>
      </c>
      <c r="F29" s="5" t="s">
        <v>41</v>
      </c>
      <c r="G29" s="10"/>
      <c r="H29" s="10">
        <v>1.165718</v>
      </c>
      <c r="I29" s="10"/>
      <c r="J29" s="5" t="s">
        <v>33</v>
      </c>
      <c r="K29" s="31"/>
    </row>
    <row r="30" spans="1:138" x14ac:dyDescent="0.3">
      <c r="A30" s="5" t="s">
        <v>7</v>
      </c>
      <c r="B30" s="26" t="s">
        <v>205</v>
      </c>
      <c r="C30" s="26" t="s">
        <v>207</v>
      </c>
      <c r="D30" s="5" t="s">
        <v>8</v>
      </c>
      <c r="E30" s="5" t="s">
        <v>56</v>
      </c>
      <c r="F30" s="5" t="s">
        <v>39</v>
      </c>
      <c r="G30" s="27">
        <v>2829</v>
      </c>
      <c r="H30" s="10">
        <v>1.872762</v>
      </c>
      <c r="I30" s="10"/>
      <c r="J30" s="5" t="s">
        <v>33</v>
      </c>
      <c r="K30" s="31"/>
    </row>
    <row r="31" spans="1:138" x14ac:dyDescent="0.3">
      <c r="A31" s="5" t="s">
        <v>208</v>
      </c>
      <c r="B31" s="26" t="s">
        <v>103</v>
      </c>
      <c r="C31" s="26" t="s">
        <v>209</v>
      </c>
      <c r="D31" s="5" t="s">
        <v>102</v>
      </c>
      <c r="E31" s="5" t="s">
        <v>56</v>
      </c>
      <c r="F31" s="5" t="s">
        <v>104</v>
      </c>
      <c r="G31" s="27"/>
      <c r="H31" s="10">
        <v>1.6501999999999999E-2</v>
      </c>
      <c r="I31" s="10"/>
      <c r="J31" s="5" t="s">
        <v>33</v>
      </c>
      <c r="K31" s="31"/>
    </row>
    <row r="32" spans="1:138" x14ac:dyDescent="0.3">
      <c r="A32" s="4" t="s">
        <v>338</v>
      </c>
      <c r="B32" s="26" t="s">
        <v>337</v>
      </c>
      <c r="C32" s="26" t="s">
        <v>339</v>
      </c>
      <c r="D32" s="5" t="s">
        <v>336</v>
      </c>
      <c r="E32" s="5" t="s">
        <v>124</v>
      </c>
      <c r="F32" s="5" t="s">
        <v>40</v>
      </c>
      <c r="G32" s="27"/>
      <c r="H32" s="10">
        <v>1.6036250000000001</v>
      </c>
      <c r="I32" s="10"/>
      <c r="J32" s="5" t="s">
        <v>33</v>
      </c>
      <c r="K32" s="31"/>
    </row>
    <row r="33" spans="1:11" x14ac:dyDescent="0.3">
      <c r="A33" s="5" t="s">
        <v>76</v>
      </c>
      <c r="B33" s="26" t="s">
        <v>187</v>
      </c>
      <c r="C33" s="26" t="s">
        <v>188</v>
      </c>
      <c r="D33" s="5" t="s">
        <v>78</v>
      </c>
      <c r="E33" s="5" t="s">
        <v>77</v>
      </c>
      <c r="F33" s="5" t="s">
        <v>39</v>
      </c>
      <c r="G33" s="27">
        <v>289</v>
      </c>
      <c r="H33" s="10">
        <v>2.2565999999999999E-2</v>
      </c>
      <c r="I33" s="10"/>
      <c r="J33" s="5" t="s">
        <v>33</v>
      </c>
      <c r="K33" s="31"/>
    </row>
    <row r="34" spans="1:11" x14ac:dyDescent="0.3">
      <c r="A34" s="5" t="s">
        <v>72</v>
      </c>
      <c r="B34" s="26" t="s">
        <v>239</v>
      </c>
      <c r="C34" s="26" t="s">
        <v>240</v>
      </c>
      <c r="D34" s="5" t="s">
        <v>13</v>
      </c>
      <c r="E34" s="5" t="s">
        <v>57</v>
      </c>
      <c r="F34" s="5" t="s">
        <v>39</v>
      </c>
      <c r="G34" s="27">
        <v>1030</v>
      </c>
      <c r="H34" s="10">
        <v>0.34476899999999999</v>
      </c>
      <c r="I34" s="10"/>
      <c r="J34" s="5" t="s">
        <v>33</v>
      </c>
      <c r="K34" s="31" t="s">
        <v>238</v>
      </c>
    </row>
    <row r="35" spans="1:11" x14ac:dyDescent="0.3">
      <c r="A35" s="5" t="s">
        <v>228</v>
      </c>
      <c r="B35" s="26" t="s">
        <v>229</v>
      </c>
      <c r="C35" s="26" t="s">
        <v>231</v>
      </c>
      <c r="D35" s="5" t="s">
        <v>230</v>
      </c>
      <c r="E35" s="5" t="s">
        <v>57</v>
      </c>
      <c r="F35" s="5" t="s">
        <v>113</v>
      </c>
      <c r="G35" s="27">
        <v>141</v>
      </c>
      <c r="H35" s="10">
        <v>5.4450000000000002E-3</v>
      </c>
      <c r="I35" s="10"/>
      <c r="J35" s="5" t="s">
        <v>33</v>
      </c>
      <c r="K35" s="31"/>
    </row>
    <row r="36" spans="1:11" x14ac:dyDescent="0.3">
      <c r="A36" s="5" t="s">
        <v>68</v>
      </c>
      <c r="B36" s="26" t="s">
        <v>225</v>
      </c>
      <c r="C36" s="26" t="s">
        <v>227</v>
      </c>
      <c r="D36" s="5" t="s">
        <v>226</v>
      </c>
      <c r="E36" s="5" t="s">
        <v>53</v>
      </c>
      <c r="F36" s="5" t="s">
        <v>81</v>
      </c>
      <c r="G36" s="27">
        <v>5425</v>
      </c>
      <c r="H36" s="10">
        <v>3.4137439999999999</v>
      </c>
      <c r="I36" s="10"/>
      <c r="J36" s="5" t="s">
        <v>33</v>
      </c>
      <c r="K36" s="31"/>
    </row>
    <row r="37" spans="1:11" x14ac:dyDescent="0.3">
      <c r="A37" s="5" t="s">
        <v>214</v>
      </c>
      <c r="B37" s="26" t="s">
        <v>213</v>
      </c>
      <c r="C37" s="26" t="s">
        <v>307</v>
      </c>
      <c r="D37" s="5" t="s">
        <v>215</v>
      </c>
      <c r="E37" s="5" t="s">
        <v>53</v>
      </c>
      <c r="F37" s="5" t="s">
        <v>87</v>
      </c>
      <c r="G37" s="27"/>
      <c r="H37" s="10">
        <v>4.265E-2</v>
      </c>
      <c r="I37" s="10"/>
      <c r="J37" s="5" t="s">
        <v>33</v>
      </c>
      <c r="K37" s="31"/>
    </row>
    <row r="38" spans="1:11" x14ac:dyDescent="0.3">
      <c r="A38" s="5" t="s">
        <v>392</v>
      </c>
      <c r="B38" s="26" t="s">
        <v>391</v>
      </c>
      <c r="C38" s="26" t="s">
        <v>394</v>
      </c>
      <c r="D38" s="5" t="s">
        <v>393</v>
      </c>
      <c r="E38" s="5" t="s">
        <v>53</v>
      </c>
      <c r="F38" s="5" t="s">
        <v>87</v>
      </c>
      <c r="G38" s="27"/>
      <c r="H38" s="10">
        <v>1.864339</v>
      </c>
      <c r="I38" s="10"/>
      <c r="J38" s="5" t="s">
        <v>33</v>
      </c>
      <c r="K38" s="31"/>
    </row>
    <row r="39" spans="1:11" x14ac:dyDescent="0.3">
      <c r="A39" s="5" t="s">
        <v>398</v>
      </c>
      <c r="B39" s="26" t="s">
        <v>395</v>
      </c>
      <c r="C39" s="26" t="s">
        <v>397</v>
      </c>
      <c r="D39" s="5" t="s">
        <v>396</v>
      </c>
      <c r="E39" s="5" t="s">
        <v>53</v>
      </c>
      <c r="F39" s="5" t="s">
        <v>87</v>
      </c>
      <c r="G39" s="27"/>
      <c r="H39" s="10">
        <v>0.93033999999999994</v>
      </c>
      <c r="I39" s="10"/>
      <c r="J39" s="5" t="s">
        <v>33</v>
      </c>
      <c r="K39" s="31"/>
    </row>
    <row r="40" spans="1:11" x14ac:dyDescent="0.3">
      <c r="A40" s="5" t="s">
        <v>399</v>
      </c>
      <c r="B40" s="26" t="s">
        <v>400</v>
      </c>
      <c r="C40" s="26" t="s">
        <v>401</v>
      </c>
      <c r="D40" s="5" t="s">
        <v>402</v>
      </c>
      <c r="E40" s="5" t="s">
        <v>53</v>
      </c>
      <c r="F40" s="5" t="s">
        <v>131</v>
      </c>
      <c r="G40" s="27"/>
      <c r="H40" s="10">
        <v>0.164189</v>
      </c>
      <c r="I40" s="10"/>
      <c r="J40" s="5" t="s">
        <v>33</v>
      </c>
      <c r="K40" s="31"/>
    </row>
    <row r="41" spans="1:11" x14ac:dyDescent="0.3">
      <c r="A41" s="5" t="s">
        <v>10</v>
      </c>
      <c r="B41" s="26" t="s">
        <v>241</v>
      </c>
      <c r="C41" s="26" t="s">
        <v>309</v>
      </c>
      <c r="D41" s="5" t="s">
        <v>308</v>
      </c>
      <c r="E41" s="5" t="s">
        <v>53</v>
      </c>
      <c r="F41" s="5" t="s">
        <v>39</v>
      </c>
      <c r="G41" s="27">
        <v>829</v>
      </c>
      <c r="H41" s="10">
        <v>1.424744</v>
      </c>
      <c r="I41" s="10"/>
      <c r="J41" s="5" t="s">
        <v>33</v>
      </c>
      <c r="K41" s="31"/>
    </row>
    <row r="42" spans="1:11" x14ac:dyDescent="0.3">
      <c r="A42" s="5" t="s">
        <v>224</v>
      </c>
      <c r="B42" s="26" t="s">
        <v>222</v>
      </c>
      <c r="C42" s="26" t="s">
        <v>223</v>
      </c>
      <c r="D42" s="5" t="s">
        <v>106</v>
      </c>
      <c r="E42" s="5" t="s">
        <v>53</v>
      </c>
      <c r="F42" s="5" t="s">
        <v>318</v>
      </c>
      <c r="G42" s="27">
        <v>6140</v>
      </c>
      <c r="H42" s="10">
        <v>0.54973000000000005</v>
      </c>
      <c r="I42" s="10">
        <v>0.54973000000000005</v>
      </c>
      <c r="J42" s="5" t="s">
        <v>32</v>
      </c>
      <c r="K42" s="31" t="s">
        <v>108</v>
      </c>
    </row>
    <row r="43" spans="1:11" x14ac:dyDescent="0.3">
      <c r="A43" s="5" t="s">
        <v>112</v>
      </c>
      <c r="B43" s="26" t="s">
        <v>114</v>
      </c>
      <c r="C43" s="26" t="s">
        <v>220</v>
      </c>
      <c r="D43" s="5" t="s">
        <v>112</v>
      </c>
      <c r="E43" s="5" t="s">
        <v>221</v>
      </c>
      <c r="F43" s="5" t="s">
        <v>113</v>
      </c>
      <c r="G43" s="27"/>
      <c r="H43" s="10">
        <v>2.8523E-2</v>
      </c>
      <c r="I43" s="10">
        <v>2.8523E-2</v>
      </c>
      <c r="J43" s="5" t="s">
        <v>32</v>
      </c>
      <c r="K43" s="31"/>
    </row>
    <row r="44" spans="1:11" x14ac:dyDescent="0.3">
      <c r="A44" s="5" t="s">
        <v>12</v>
      </c>
      <c r="B44" s="26" t="s">
        <v>244</v>
      </c>
      <c r="C44" s="26" t="s">
        <v>245</v>
      </c>
      <c r="D44" s="5" t="s">
        <v>242</v>
      </c>
      <c r="E44" s="5" t="s">
        <v>52</v>
      </c>
      <c r="F44" s="5" t="s">
        <v>243</v>
      </c>
      <c r="G44" s="27">
        <v>7309</v>
      </c>
      <c r="H44" s="10">
        <v>8.6877650000000006</v>
      </c>
      <c r="I44" s="10"/>
      <c r="J44" s="5" t="s">
        <v>33</v>
      </c>
      <c r="K44" s="31"/>
    </row>
    <row r="45" spans="1:11" x14ac:dyDescent="0.3">
      <c r="A45" s="5" t="s">
        <v>250</v>
      </c>
      <c r="B45" s="26" t="s">
        <v>409</v>
      </c>
      <c r="C45" s="26" t="s">
        <v>249</v>
      </c>
      <c r="D45" s="5" t="s">
        <v>251</v>
      </c>
      <c r="E45" s="5" t="s">
        <v>52</v>
      </c>
      <c r="F45" s="5" t="s">
        <v>248</v>
      </c>
      <c r="G45" s="27"/>
      <c r="H45" s="10">
        <v>9.810000000000001E-4</v>
      </c>
      <c r="I45" s="10"/>
      <c r="J45" s="5" t="s">
        <v>33</v>
      </c>
      <c r="K45" s="31"/>
    </row>
    <row r="46" spans="1:11" x14ac:dyDescent="0.3">
      <c r="A46" s="5" t="s">
        <v>11</v>
      </c>
      <c r="B46" s="26" t="s">
        <v>246</v>
      </c>
      <c r="C46" s="26" t="s">
        <v>247</v>
      </c>
      <c r="D46" s="5" t="s">
        <v>69</v>
      </c>
      <c r="E46" s="5" t="s">
        <v>55</v>
      </c>
      <c r="F46" s="5" t="s">
        <v>81</v>
      </c>
      <c r="G46" s="27">
        <v>3182</v>
      </c>
      <c r="H46" s="10">
        <v>0.67826699999999995</v>
      </c>
      <c r="I46" s="10"/>
      <c r="J46" s="5" t="s">
        <v>33</v>
      </c>
      <c r="K46" s="31"/>
    </row>
    <row r="47" spans="1:11" x14ac:dyDescent="0.3">
      <c r="A47" s="5" t="s">
        <v>74</v>
      </c>
      <c r="B47" s="26" t="s">
        <v>253</v>
      </c>
      <c r="C47" s="26" t="s">
        <v>254</v>
      </c>
      <c r="D47" s="5" t="s">
        <v>75</v>
      </c>
      <c r="E47" s="5" t="s">
        <v>73</v>
      </c>
      <c r="F47" s="5" t="s">
        <v>39</v>
      </c>
      <c r="G47" s="27">
        <v>1558</v>
      </c>
      <c r="H47" s="10">
        <v>0.305672</v>
      </c>
      <c r="I47" s="10"/>
      <c r="J47" s="5" t="s">
        <v>33</v>
      </c>
      <c r="K47" s="31" t="s">
        <v>390</v>
      </c>
    </row>
    <row r="48" spans="1:11" x14ac:dyDescent="0.3">
      <c r="A48" s="5" t="s">
        <v>115</v>
      </c>
      <c r="B48" s="26" t="s">
        <v>312</v>
      </c>
      <c r="C48" s="26" t="s">
        <v>314</v>
      </c>
      <c r="D48" s="5" t="s">
        <v>313</v>
      </c>
      <c r="E48" s="5" t="s">
        <v>73</v>
      </c>
      <c r="F48" s="5" t="s">
        <v>40</v>
      </c>
      <c r="G48" s="27">
        <v>1775</v>
      </c>
      <c r="H48" s="10">
        <v>0.360543</v>
      </c>
      <c r="I48" s="10"/>
      <c r="J48" s="5" t="s">
        <v>33</v>
      </c>
      <c r="K48" s="31"/>
    </row>
    <row r="49" spans="1:11" x14ac:dyDescent="0.3">
      <c r="A49" s="5" t="s">
        <v>315</v>
      </c>
      <c r="B49" s="26" t="s">
        <v>316</v>
      </c>
      <c r="C49" s="26" t="s">
        <v>319</v>
      </c>
      <c r="D49" s="5" t="s">
        <v>317</v>
      </c>
      <c r="E49" s="5" t="s">
        <v>73</v>
      </c>
      <c r="F49" s="5" t="s">
        <v>318</v>
      </c>
      <c r="G49" s="27"/>
      <c r="H49" s="10">
        <v>0.26771699999999998</v>
      </c>
      <c r="I49" s="10">
        <v>0.14068700000000001</v>
      </c>
      <c r="J49" s="5" t="s">
        <v>32</v>
      </c>
      <c r="K49" s="31"/>
    </row>
    <row r="50" spans="1:11" x14ac:dyDescent="0.3">
      <c r="A50" s="5" t="s">
        <v>0</v>
      </c>
      <c r="B50" s="26" t="s">
        <v>260</v>
      </c>
      <c r="C50" s="26" t="s">
        <v>262</v>
      </c>
      <c r="D50" s="5" t="s">
        <v>375</v>
      </c>
      <c r="E50" s="5" t="s">
        <v>376</v>
      </c>
      <c r="F50" s="5" t="s">
        <v>40</v>
      </c>
      <c r="G50" s="27"/>
      <c r="H50" s="10">
        <f>7.699469+0.005261</f>
        <v>7.7047299999999996</v>
      </c>
      <c r="I50" s="10"/>
      <c r="J50" s="5" t="s">
        <v>33</v>
      </c>
      <c r="K50" s="31"/>
    </row>
    <row r="51" spans="1:11" x14ac:dyDescent="0.3">
      <c r="A51" s="5" t="s">
        <v>373</v>
      </c>
      <c r="B51" s="26" t="s">
        <v>374</v>
      </c>
      <c r="C51" s="26" t="s">
        <v>262</v>
      </c>
      <c r="D51" s="5" t="s">
        <v>261</v>
      </c>
      <c r="E51" s="5" t="s">
        <v>259</v>
      </c>
      <c r="F51" s="5" t="s">
        <v>40</v>
      </c>
      <c r="G51" s="27">
        <v>68097</v>
      </c>
      <c r="H51" s="10">
        <v>39.111846</v>
      </c>
      <c r="I51" s="10"/>
      <c r="J51" s="5"/>
      <c r="K51" s="31" t="s">
        <v>382</v>
      </c>
    </row>
    <row r="52" spans="1:11" x14ac:dyDescent="0.3">
      <c r="A52" s="5" t="s">
        <v>85</v>
      </c>
      <c r="B52" s="26" t="s">
        <v>293</v>
      </c>
      <c r="C52" s="26" t="s">
        <v>294</v>
      </c>
      <c r="D52" s="5" t="s">
        <v>84</v>
      </c>
      <c r="E52" s="5" t="s">
        <v>295</v>
      </c>
      <c r="F52" s="5" t="s">
        <v>39</v>
      </c>
      <c r="G52" s="27">
        <v>50000</v>
      </c>
      <c r="H52" s="10">
        <v>250</v>
      </c>
      <c r="I52" s="10">
        <v>9.4696000000000002E-2</v>
      </c>
      <c r="J52" s="5" t="s">
        <v>32</v>
      </c>
      <c r="K52" s="31" t="s">
        <v>372</v>
      </c>
    </row>
    <row r="53" spans="1:11" x14ac:dyDescent="0.3">
      <c r="A53" s="5" t="s">
        <v>360</v>
      </c>
      <c r="B53" s="26" t="s">
        <v>361</v>
      </c>
      <c r="C53" s="26" t="s">
        <v>362</v>
      </c>
      <c r="D53" s="5" t="s">
        <v>363</v>
      </c>
      <c r="E53" s="5" t="s">
        <v>259</v>
      </c>
      <c r="F53" s="5" t="s">
        <v>318</v>
      </c>
      <c r="G53" s="27"/>
      <c r="H53" s="10">
        <v>9.5206110000000006</v>
      </c>
      <c r="I53" s="10"/>
      <c r="J53" s="5"/>
      <c r="K53" s="31" t="s">
        <v>359</v>
      </c>
    </row>
    <row r="54" spans="1:11" x14ac:dyDescent="0.3">
      <c r="A54" s="5" t="s">
        <v>365</v>
      </c>
      <c r="B54" s="26" t="s">
        <v>366</v>
      </c>
      <c r="C54" s="26" t="s">
        <v>367</v>
      </c>
      <c r="D54" s="5" t="s">
        <v>364</v>
      </c>
      <c r="E54" s="5" t="s">
        <v>259</v>
      </c>
      <c r="F54" s="5" t="s">
        <v>248</v>
      </c>
      <c r="G54" s="27"/>
      <c r="H54" s="10">
        <v>2.09409</v>
      </c>
      <c r="I54" s="10"/>
      <c r="J54" s="5"/>
      <c r="K54" s="31" t="s">
        <v>359</v>
      </c>
    </row>
    <row r="55" spans="1:11" x14ac:dyDescent="0.3">
      <c r="A55" s="5" t="s">
        <v>349</v>
      </c>
      <c r="B55" s="26" t="s">
        <v>350</v>
      </c>
      <c r="C55" s="26" t="s">
        <v>348</v>
      </c>
      <c r="D55" s="5" t="s">
        <v>347</v>
      </c>
      <c r="E55" s="5" t="s">
        <v>295</v>
      </c>
      <c r="F55" s="5" t="s">
        <v>128</v>
      </c>
      <c r="G55" s="27"/>
      <c r="H55" s="10">
        <v>9.0100000000000006E-3</v>
      </c>
      <c r="I55" s="10">
        <v>9.0100000000000006E-3</v>
      </c>
      <c r="J55" s="5" t="s">
        <v>32</v>
      </c>
      <c r="K55" s="31" t="s">
        <v>359</v>
      </c>
    </row>
    <row r="56" spans="1:11" x14ac:dyDescent="0.3">
      <c r="A56" s="5" t="s">
        <v>381</v>
      </c>
      <c r="B56" s="26" t="s">
        <v>378</v>
      </c>
      <c r="C56" s="26" t="s">
        <v>380</v>
      </c>
      <c r="D56" s="5" t="s">
        <v>379</v>
      </c>
      <c r="E56" s="5" t="s">
        <v>259</v>
      </c>
      <c r="F56" s="5" t="s">
        <v>105</v>
      </c>
      <c r="G56" s="27"/>
      <c r="H56" s="10">
        <v>2.0947089999999999</v>
      </c>
      <c r="I56" s="10"/>
      <c r="J56" s="5"/>
      <c r="K56" s="31" t="s">
        <v>359</v>
      </c>
    </row>
    <row r="57" spans="1:11" x14ac:dyDescent="0.3">
      <c r="A57" s="5" t="s">
        <v>384</v>
      </c>
      <c r="B57" s="26" t="s">
        <v>385</v>
      </c>
      <c r="C57" s="26" t="s">
        <v>386</v>
      </c>
      <c r="D57" s="5" t="s">
        <v>387</v>
      </c>
      <c r="E57" s="5" t="s">
        <v>259</v>
      </c>
      <c r="F57" s="5" t="s">
        <v>388</v>
      </c>
      <c r="G57" s="27"/>
      <c r="H57" s="10">
        <v>0.83515099999999998</v>
      </c>
      <c r="I57" s="10"/>
      <c r="J57" s="5"/>
      <c r="K57" s="31" t="s">
        <v>359</v>
      </c>
    </row>
    <row r="58" spans="1:11" x14ac:dyDescent="0.3">
      <c r="A58" s="5" t="s">
        <v>123</v>
      </c>
      <c r="B58" s="26" t="s">
        <v>265</v>
      </c>
      <c r="C58" s="26" t="s">
        <v>263</v>
      </c>
      <c r="D58" s="5" t="s">
        <v>266</v>
      </c>
      <c r="E58" s="5" t="s">
        <v>259</v>
      </c>
      <c r="F58" s="5" t="s">
        <v>40</v>
      </c>
      <c r="G58" s="27"/>
      <c r="H58" s="10">
        <v>4.4484450000000004</v>
      </c>
      <c r="I58" s="10"/>
      <c r="J58" s="5" t="s">
        <v>33</v>
      </c>
      <c r="K58" s="31" t="s">
        <v>368</v>
      </c>
    </row>
    <row r="59" spans="1:11" x14ac:dyDescent="0.3">
      <c r="A59" s="5" t="s">
        <v>305</v>
      </c>
      <c r="B59" s="26" t="s">
        <v>377</v>
      </c>
      <c r="C59" s="26" t="s">
        <v>301</v>
      </c>
      <c r="D59" s="5" t="s">
        <v>302</v>
      </c>
      <c r="E59" s="5" t="s">
        <v>46</v>
      </c>
      <c r="F59" s="5" t="s">
        <v>40</v>
      </c>
      <c r="G59" s="27">
        <v>23926</v>
      </c>
      <c r="H59" s="10">
        <v>19.014174000000001</v>
      </c>
      <c r="I59" s="10"/>
      <c r="J59" s="5" t="s">
        <v>33</v>
      </c>
      <c r="K59" s="31"/>
    </row>
    <row r="60" spans="1:11" x14ac:dyDescent="0.3">
      <c r="A60" s="5" t="s">
        <v>304</v>
      </c>
      <c r="B60" s="26" t="s">
        <v>303</v>
      </c>
      <c r="C60" s="26" t="s">
        <v>306</v>
      </c>
      <c r="D60" s="5" t="s">
        <v>119</v>
      </c>
      <c r="E60" s="5" t="s">
        <v>46</v>
      </c>
      <c r="F60" s="5" t="s">
        <v>118</v>
      </c>
      <c r="G60" s="27"/>
      <c r="H60" s="10">
        <v>0.29140199999999999</v>
      </c>
      <c r="I60" s="10">
        <v>0.29140199999999999</v>
      </c>
      <c r="J60" s="5" t="s">
        <v>32</v>
      </c>
      <c r="K60" s="31"/>
    </row>
    <row r="61" spans="1:11" x14ac:dyDescent="0.3">
      <c r="A61" s="5" t="s">
        <v>125</v>
      </c>
      <c r="B61" s="26" t="s">
        <v>256</v>
      </c>
      <c r="C61" s="26" t="s">
        <v>255</v>
      </c>
      <c r="D61" s="5" t="s">
        <v>125</v>
      </c>
      <c r="E61" s="5" t="s">
        <v>126</v>
      </c>
      <c r="F61" s="5" t="s">
        <v>39</v>
      </c>
      <c r="G61" s="27"/>
      <c r="H61" s="10">
        <v>0.263984</v>
      </c>
      <c r="I61" s="10"/>
      <c r="J61" s="5" t="s">
        <v>33</v>
      </c>
      <c r="K61" s="31"/>
    </row>
    <row r="62" spans="1:11" x14ac:dyDescent="0.3">
      <c r="A62" s="5" t="s">
        <v>258</v>
      </c>
      <c r="B62" s="26" t="s">
        <v>257</v>
      </c>
      <c r="C62" s="26" t="s">
        <v>271</v>
      </c>
      <c r="D62" s="5" t="s">
        <v>134</v>
      </c>
      <c r="E62" s="5" t="s">
        <v>126</v>
      </c>
      <c r="F62" s="5" t="s">
        <v>128</v>
      </c>
      <c r="G62" s="27"/>
      <c r="H62" s="10">
        <v>5.9680999999999998E-2</v>
      </c>
      <c r="I62" s="10">
        <v>5.1389999999999998E-2</v>
      </c>
      <c r="J62" s="5" t="s">
        <v>33</v>
      </c>
    </row>
    <row r="63" spans="1:11" x14ac:dyDescent="0.3">
      <c r="A63" s="5" t="s">
        <v>129</v>
      </c>
      <c r="B63" s="26" t="s">
        <v>330</v>
      </c>
      <c r="C63" s="26" t="s">
        <v>331</v>
      </c>
      <c r="D63" s="5" t="s">
        <v>127</v>
      </c>
      <c r="E63" s="5" t="s">
        <v>20</v>
      </c>
      <c r="F63" s="5" t="s">
        <v>128</v>
      </c>
      <c r="G63" s="27"/>
      <c r="H63" s="10">
        <v>4.3498000000000002E-2</v>
      </c>
      <c r="I63" s="10"/>
      <c r="J63" s="5" t="s">
        <v>33</v>
      </c>
      <c r="K63" s="31" t="s">
        <v>61</v>
      </c>
    </row>
    <row r="64" spans="1:11" x14ac:dyDescent="0.3">
      <c r="A64" s="5" t="s">
        <v>24</v>
      </c>
      <c r="B64" s="26" t="s">
        <v>270</v>
      </c>
      <c r="C64" s="26" t="s">
        <v>269</v>
      </c>
      <c r="D64" s="5" t="s">
        <v>19</v>
      </c>
      <c r="E64" s="5" t="s">
        <v>20</v>
      </c>
      <c r="F64" s="5" t="s">
        <v>334</v>
      </c>
      <c r="G64" s="27"/>
      <c r="H64" s="10">
        <v>2.4192909999999999</v>
      </c>
      <c r="I64" s="10">
        <v>2.4192909999999999</v>
      </c>
      <c r="J64" s="5" t="s">
        <v>33</v>
      </c>
      <c r="K64" s="31"/>
    </row>
    <row r="65" spans="1:138" s="5" customFormat="1" x14ac:dyDescent="0.3">
      <c r="A65" s="5" t="s">
        <v>291</v>
      </c>
      <c r="B65" s="26" t="s">
        <v>290</v>
      </c>
      <c r="C65" s="26" t="s">
        <v>292</v>
      </c>
      <c r="D65" s="5" t="s">
        <v>121</v>
      </c>
      <c r="E65" s="5" t="s">
        <v>20</v>
      </c>
      <c r="F65" s="5" t="s">
        <v>40</v>
      </c>
      <c r="G65" s="27"/>
      <c r="H65" s="10">
        <v>0.45315100000000003</v>
      </c>
      <c r="I65" s="10">
        <v>0.45315100000000003</v>
      </c>
      <c r="J65" s="5" t="s">
        <v>33</v>
      </c>
      <c r="K65" s="31" t="s">
        <v>358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</row>
    <row r="66" spans="1:138" x14ac:dyDescent="0.3">
      <c r="A66" s="5" t="s">
        <v>88</v>
      </c>
      <c r="B66" s="26" t="s">
        <v>280</v>
      </c>
      <c r="C66" s="26" t="s">
        <v>281</v>
      </c>
      <c r="D66" s="5" t="s">
        <v>88</v>
      </c>
      <c r="E66" s="5" t="s">
        <v>20</v>
      </c>
      <c r="F66" s="5" t="s">
        <v>41</v>
      </c>
      <c r="G66" s="27">
        <v>20084</v>
      </c>
      <c r="H66" s="10">
        <f>1.337588+0.56</f>
        <v>1.8975880000000001</v>
      </c>
      <c r="I66" s="10"/>
      <c r="J66" s="5" t="s">
        <v>33</v>
      </c>
      <c r="K66" s="31"/>
    </row>
    <row r="67" spans="1:138" x14ac:dyDescent="0.3">
      <c r="A67" s="5" t="s">
        <v>289</v>
      </c>
      <c r="B67" s="26" t="s">
        <v>288</v>
      </c>
      <c r="C67" s="22" t="s">
        <v>369</v>
      </c>
      <c r="D67" s="5" t="s">
        <v>120</v>
      </c>
      <c r="E67" s="5" t="s">
        <v>20</v>
      </c>
      <c r="F67" s="5" t="s">
        <v>40</v>
      </c>
      <c r="G67" s="27"/>
      <c r="H67" s="10">
        <v>7.3949999999999997E-3</v>
      </c>
      <c r="I67" s="10">
        <v>7.3949999999999997E-3</v>
      </c>
      <c r="J67" s="5" t="s">
        <v>32</v>
      </c>
      <c r="K67" s="31"/>
    </row>
    <row r="68" spans="1:138" ht="13.95" customHeight="1" x14ac:dyDescent="0.3">
      <c r="A68" s="5" t="s">
        <v>264</v>
      </c>
      <c r="B68" s="26" t="s">
        <v>267</v>
      </c>
      <c r="C68" s="26" t="s">
        <v>268</v>
      </c>
      <c r="D68" s="5" t="s">
        <v>28</v>
      </c>
      <c r="E68" s="5" t="s">
        <v>370</v>
      </c>
      <c r="F68" s="5" t="s">
        <v>371</v>
      </c>
      <c r="G68" s="27">
        <v>28808</v>
      </c>
      <c r="H68" s="10">
        <f>38.812455</f>
        <v>38.812455</v>
      </c>
      <c r="I68" s="10"/>
      <c r="J68" s="5" t="s">
        <v>33</v>
      </c>
      <c r="K68" s="31" t="s">
        <v>383</v>
      </c>
    </row>
    <row r="69" spans="1:138" x14ac:dyDescent="0.3">
      <c r="A69" s="5" t="s">
        <v>133</v>
      </c>
      <c r="B69" s="26" t="s">
        <v>273</v>
      </c>
      <c r="C69" s="26" t="s">
        <v>272</v>
      </c>
      <c r="D69" s="5" t="s">
        <v>132</v>
      </c>
      <c r="E69" s="5" t="s">
        <v>42</v>
      </c>
      <c r="F69" s="5" t="s">
        <v>105</v>
      </c>
      <c r="G69" s="27"/>
      <c r="H69" s="10">
        <v>1.9843440000000001</v>
      </c>
      <c r="I69" s="10"/>
      <c r="J69" s="5" t="s">
        <v>33</v>
      </c>
      <c r="K69" s="31" t="s">
        <v>61</v>
      </c>
    </row>
    <row r="70" spans="1:138" x14ac:dyDescent="0.3">
      <c r="A70" s="5" t="s">
        <v>21</v>
      </c>
      <c r="B70" s="26" t="s">
        <v>274</v>
      </c>
      <c r="C70" s="26" t="s">
        <v>276</v>
      </c>
      <c r="D70" s="5" t="s">
        <v>275</v>
      </c>
      <c r="E70" s="5" t="s">
        <v>42</v>
      </c>
      <c r="F70" s="5" t="s">
        <v>318</v>
      </c>
      <c r="G70" s="27"/>
      <c r="H70" s="10">
        <v>8.9347799999999999</v>
      </c>
      <c r="I70" s="10">
        <v>8.9347799999999999</v>
      </c>
      <c r="J70" s="5" t="s">
        <v>32</v>
      </c>
      <c r="K70" s="31" t="s">
        <v>61</v>
      </c>
    </row>
    <row r="71" spans="1:138" x14ac:dyDescent="0.3">
      <c r="A71" s="5" t="s">
        <v>278</v>
      </c>
      <c r="B71" s="26" t="s">
        <v>277</v>
      </c>
      <c r="C71" s="26" t="s">
        <v>279</v>
      </c>
      <c r="D71" s="5" t="s">
        <v>135</v>
      </c>
      <c r="E71" s="5" t="s">
        <v>42</v>
      </c>
      <c r="F71" s="5" t="s">
        <v>136</v>
      </c>
      <c r="G71" s="27"/>
      <c r="H71" s="10">
        <f>0.111682</f>
        <v>0.111682</v>
      </c>
      <c r="I71" s="10">
        <v>0.111682</v>
      </c>
      <c r="J71" s="5" t="s">
        <v>32</v>
      </c>
      <c r="K71" s="31"/>
    </row>
    <row r="72" spans="1:138" x14ac:dyDescent="0.3">
      <c r="A72" s="5" t="s">
        <v>284</v>
      </c>
      <c r="B72" s="26" t="s">
        <v>283</v>
      </c>
      <c r="C72" s="26" t="s">
        <v>285</v>
      </c>
      <c r="D72" s="5" t="s">
        <v>130</v>
      </c>
      <c r="E72" s="5" t="s">
        <v>42</v>
      </c>
      <c r="F72" s="5" t="s">
        <v>131</v>
      </c>
      <c r="G72" s="27"/>
      <c r="H72" s="10">
        <v>2.1400920000000001</v>
      </c>
      <c r="I72" s="10">
        <v>7.2220000000000006E-2</v>
      </c>
      <c r="J72" s="5" t="s">
        <v>32</v>
      </c>
      <c r="K72" s="31"/>
    </row>
    <row r="73" spans="1:138" x14ac:dyDescent="0.3">
      <c r="A73" s="5" t="s">
        <v>91</v>
      </c>
      <c r="B73" s="26" t="s">
        <v>252</v>
      </c>
      <c r="C73" s="26" t="s">
        <v>282</v>
      </c>
      <c r="D73" s="5" t="s">
        <v>92</v>
      </c>
      <c r="E73" s="5" t="s">
        <v>137</v>
      </c>
      <c r="F73" s="5" t="s">
        <v>40</v>
      </c>
      <c r="G73" s="27">
        <v>42000</v>
      </c>
      <c r="H73" s="33">
        <v>0.39</v>
      </c>
      <c r="I73" s="10"/>
      <c r="J73" s="5" t="s">
        <v>33</v>
      </c>
      <c r="K73" s="31"/>
    </row>
    <row r="74" spans="1:138" s="14" customFormat="1" x14ac:dyDescent="0.3">
      <c r="A74" s="5" t="s">
        <v>322</v>
      </c>
      <c r="B74" s="26" t="s">
        <v>410</v>
      </c>
      <c r="C74" s="26" t="s">
        <v>320</v>
      </c>
      <c r="D74" s="5" t="s">
        <v>321</v>
      </c>
      <c r="E74" s="5" t="s">
        <v>345</v>
      </c>
      <c r="F74" s="5" t="s">
        <v>99</v>
      </c>
      <c r="G74" s="27"/>
      <c r="H74" s="23"/>
      <c r="I74" s="10"/>
      <c r="J74" s="5" t="s">
        <v>33</v>
      </c>
      <c r="K74" s="31"/>
    </row>
    <row r="75" spans="1:138" x14ac:dyDescent="0.3">
      <c r="A75" s="5" t="s">
        <v>287</v>
      </c>
      <c r="B75" s="26" t="s">
        <v>286</v>
      </c>
      <c r="C75" s="22" t="s">
        <v>369</v>
      </c>
      <c r="D75" s="5" t="s">
        <v>287</v>
      </c>
      <c r="E75" s="5" t="s">
        <v>98</v>
      </c>
      <c r="F75" s="5" t="s">
        <v>40</v>
      </c>
      <c r="G75" s="27"/>
      <c r="H75" s="10">
        <v>0.13669300000000001</v>
      </c>
      <c r="I75" s="10">
        <v>0.13669300000000001</v>
      </c>
      <c r="J75" s="5" t="s">
        <v>32</v>
      </c>
      <c r="K75" s="31"/>
    </row>
    <row r="76" spans="1:138" s="14" customFormat="1" x14ac:dyDescent="0.3">
      <c r="A76" s="5" t="s">
        <v>343</v>
      </c>
      <c r="B76" s="26" t="s">
        <v>341</v>
      </c>
      <c r="C76" s="26" t="s">
        <v>342</v>
      </c>
      <c r="D76" s="5" t="s">
        <v>340</v>
      </c>
      <c r="E76" s="5" t="s">
        <v>98</v>
      </c>
      <c r="F76" s="5" t="s">
        <v>344</v>
      </c>
      <c r="G76" s="27"/>
      <c r="H76" s="10">
        <v>2.2620000000000001E-3</v>
      </c>
      <c r="I76" s="10"/>
      <c r="J76" s="5" t="s">
        <v>33</v>
      </c>
      <c r="K76" s="31"/>
    </row>
    <row r="77" spans="1:138" x14ac:dyDescent="0.3">
      <c r="A77" s="5" t="s">
        <v>298</v>
      </c>
      <c r="B77" s="26" t="s">
        <v>63</v>
      </c>
      <c r="C77" s="26" t="s">
        <v>296</v>
      </c>
      <c r="D77" s="5" t="s">
        <v>297</v>
      </c>
      <c r="E77" s="5" t="s">
        <v>62</v>
      </c>
      <c r="F77" s="5" t="s">
        <v>39</v>
      </c>
      <c r="G77" s="27">
        <v>2160</v>
      </c>
      <c r="H77" s="10">
        <v>0.52900000000000003</v>
      </c>
      <c r="I77" s="10"/>
      <c r="J77" s="5" t="s">
        <v>33</v>
      </c>
      <c r="K77" s="31" t="s">
        <v>101</v>
      </c>
    </row>
    <row r="78" spans="1:138" x14ac:dyDescent="0.3">
      <c r="A78" s="5" t="s">
        <v>204</v>
      </c>
      <c r="B78" s="26" t="s">
        <v>203</v>
      </c>
      <c r="C78" s="22" t="s">
        <v>369</v>
      </c>
      <c r="D78" s="5" t="s">
        <v>100</v>
      </c>
      <c r="E78" s="5" t="s">
        <v>51</v>
      </c>
      <c r="F78" s="5" t="s">
        <v>99</v>
      </c>
      <c r="G78" s="27"/>
      <c r="H78" s="10">
        <v>8.3499999999999998E-3</v>
      </c>
      <c r="I78" s="10"/>
      <c r="J78" s="5" t="s">
        <v>33</v>
      </c>
      <c r="K78" s="31" t="s">
        <v>96</v>
      </c>
    </row>
    <row r="79" spans="1:138" x14ac:dyDescent="0.3">
      <c r="A79" s="5" t="s">
        <v>95</v>
      </c>
      <c r="B79" s="26" t="s">
        <v>323</v>
      </c>
      <c r="C79" s="26" t="s">
        <v>325</v>
      </c>
      <c r="D79" s="5" t="s">
        <v>324</v>
      </c>
      <c r="E79" s="5" t="s">
        <v>351</v>
      </c>
      <c r="F79" s="5" t="s">
        <v>97</v>
      </c>
      <c r="G79" s="27">
        <v>935</v>
      </c>
      <c r="H79" s="10">
        <v>5.5399999999999998E-2</v>
      </c>
      <c r="I79" s="10"/>
      <c r="J79" s="5" t="s">
        <v>33</v>
      </c>
      <c r="K79" s="31" t="s">
        <v>329</v>
      </c>
    </row>
    <row r="80" spans="1:138" x14ac:dyDescent="0.3">
      <c r="A80" s="5" t="s">
        <v>93</v>
      </c>
      <c r="B80" s="26" t="s">
        <v>94</v>
      </c>
      <c r="C80" s="26" t="s">
        <v>326</v>
      </c>
      <c r="D80" s="5" t="s">
        <v>327</v>
      </c>
      <c r="E80" s="5" t="s">
        <v>351</v>
      </c>
      <c r="F80" s="5" t="s">
        <v>40</v>
      </c>
      <c r="G80" s="27"/>
      <c r="H80" s="10">
        <v>7.8898999999999997E-2</v>
      </c>
      <c r="I80" s="10">
        <v>7.8898999999999997E-2</v>
      </c>
      <c r="J80" s="5" t="s">
        <v>32</v>
      </c>
      <c r="K80" s="31"/>
    </row>
    <row r="81" spans="1:11" x14ac:dyDescent="0.3">
      <c r="A81" s="5" t="s">
        <v>15</v>
      </c>
      <c r="B81" s="26" t="s">
        <v>328</v>
      </c>
      <c r="C81" s="22" t="s">
        <v>369</v>
      </c>
      <c r="D81" s="5" t="s">
        <v>17</v>
      </c>
      <c r="E81" s="5" t="s">
        <v>351</v>
      </c>
      <c r="F81" s="5" t="s">
        <v>40</v>
      </c>
      <c r="G81" s="27"/>
      <c r="H81" s="10">
        <v>4.1999999999999997E-3</v>
      </c>
      <c r="I81" s="10">
        <v>4.1999999999999997E-3</v>
      </c>
      <c r="J81" s="5" t="s">
        <v>32</v>
      </c>
      <c r="K81" s="31" t="s">
        <v>353</v>
      </c>
    </row>
    <row r="82" spans="1:11" ht="17.25" customHeight="1" x14ac:dyDescent="0.3">
      <c r="A82" s="5" t="s">
        <v>14</v>
      </c>
      <c r="B82" s="26" t="s">
        <v>299</v>
      </c>
      <c r="C82" s="26" t="s">
        <v>300</v>
      </c>
      <c r="D82" s="5" t="s">
        <v>16</v>
      </c>
      <c r="E82" s="5" t="s">
        <v>351</v>
      </c>
      <c r="F82" s="5" t="s">
        <v>39</v>
      </c>
      <c r="G82" s="27"/>
      <c r="H82" s="10">
        <v>3.95</v>
      </c>
      <c r="I82" s="10">
        <v>3.95</v>
      </c>
      <c r="J82" s="17" t="s">
        <v>32</v>
      </c>
      <c r="K82" s="31" t="s">
        <v>352</v>
      </c>
    </row>
    <row r="83" spans="1:11" x14ac:dyDescent="0.3">
      <c r="A83" s="17"/>
      <c r="B83" s="17"/>
      <c r="C83" s="17"/>
      <c r="D83" s="17"/>
      <c r="E83" s="17"/>
      <c r="F83" s="17"/>
      <c r="G83" s="18"/>
      <c r="H83" s="19"/>
      <c r="I83" s="19"/>
      <c r="J83" s="5"/>
      <c r="K83" s="14"/>
    </row>
    <row r="84" spans="1:11" x14ac:dyDescent="0.3">
      <c r="A84" s="5" t="s">
        <v>346</v>
      </c>
      <c r="B84" s="5"/>
      <c r="C84" s="5"/>
      <c r="D84" s="5"/>
      <c r="E84" s="5"/>
      <c r="F84" s="5"/>
      <c r="G84" s="15"/>
      <c r="H84" s="9">
        <f>SUM(H2:H82)</f>
        <v>560.28061199999979</v>
      </c>
      <c r="I84" s="10"/>
      <c r="J84" s="24"/>
      <c r="K84" s="2"/>
    </row>
    <row r="85" spans="1:11" x14ac:dyDescent="0.3">
      <c r="A85" s="7" t="s">
        <v>389</v>
      </c>
      <c r="B85" s="7"/>
      <c r="C85" s="7"/>
      <c r="D85" s="12"/>
      <c r="E85" s="12"/>
      <c r="F85" s="12"/>
      <c r="G85" s="12"/>
      <c r="H85" s="7"/>
      <c r="I85" s="8">
        <f>SUM(I2:I82)</f>
        <v>100.07849300000004</v>
      </c>
      <c r="J85" s="13"/>
      <c r="K85" s="2"/>
    </row>
    <row r="86" spans="1:11" x14ac:dyDescent="0.3">
      <c r="A86" s="6"/>
      <c r="B86" s="6"/>
      <c r="C86" s="6"/>
      <c r="D86" s="2"/>
      <c r="E86" s="2"/>
      <c r="F86" s="2"/>
      <c r="G86" s="2"/>
      <c r="H86" s="11"/>
      <c r="I86" s="11"/>
      <c r="J86" s="21"/>
      <c r="K86" s="2"/>
    </row>
    <row r="87" spans="1:11" x14ac:dyDescent="0.3">
      <c r="A87" s="6"/>
      <c r="B87" s="6"/>
      <c r="C87" s="6"/>
      <c r="D87" s="2"/>
      <c r="E87" s="2"/>
      <c r="F87" s="2"/>
      <c r="G87" s="2"/>
      <c r="H87" s="11"/>
      <c r="I87" s="11"/>
      <c r="J87" s="21"/>
      <c r="K87" s="2"/>
    </row>
    <row r="88" spans="1:11" x14ac:dyDescent="0.3">
      <c r="D88" s="2"/>
      <c r="E88" s="2"/>
      <c r="F88" s="2"/>
      <c r="G88" s="2"/>
      <c r="H88" s="3"/>
      <c r="I88" s="3"/>
      <c r="J88" s="2"/>
      <c r="K88" s="2"/>
    </row>
    <row r="91" spans="1:11" ht="17.399999999999999" x14ac:dyDescent="0.3">
      <c r="A91" s="16"/>
    </row>
    <row r="92" spans="1:11" ht="17.399999999999999" x14ac:dyDescent="0.3">
      <c r="B92" s="16"/>
      <c r="C92" s="16"/>
    </row>
  </sheetData>
  <sortState ref="A2:K29">
    <sortCondition descending="1" ref="H2:H29"/>
  </sortState>
  <hyperlinks>
    <hyperlink ref="D10" r:id="rId1" display="http://www.gbif.org/country/DK"/>
    <hyperlink ref="A44" r:id="rId2"/>
    <hyperlink ref="D41" r:id="rId3" display="www.migraction.net"/>
    <hyperlink ref="B3" r:id="rId4"/>
    <hyperlink ref="C23" r:id="rId5"/>
    <hyperlink ref="B12" r:id="rId6"/>
    <hyperlink ref="B11" r:id="rId7"/>
    <hyperlink ref="C3" r:id="rId8"/>
    <hyperlink ref="C2" r:id="rId9"/>
    <hyperlink ref="C4" r:id="rId10"/>
    <hyperlink ref="C9" r:id="rId11"/>
    <hyperlink ref="B22" r:id="rId12"/>
    <hyperlink ref="C5" r:id="rId13"/>
    <hyperlink ref="C7" r:id="rId14"/>
    <hyperlink ref="C8" r:id="rId15"/>
    <hyperlink ref="C12" r:id="rId16"/>
    <hyperlink ref="C13" r:id="rId17"/>
    <hyperlink ref="C31" r:id="rId18"/>
    <hyperlink ref="C28" r:id="rId19"/>
    <hyperlink ref="C42" r:id="rId20"/>
    <hyperlink ref="B36" r:id="rId21"/>
    <hyperlink ref="C36" r:id="rId22"/>
    <hyperlink ref="C35" r:id="rId23"/>
    <hyperlink ref="B17" r:id="rId24"/>
    <hyperlink ref="C47" r:id="rId25"/>
    <hyperlink ref="B62" r:id="rId26"/>
    <hyperlink ref="B67" r:id="rId27"/>
    <hyperlink ref="B65" r:id="rId28"/>
    <hyperlink ref="B58" r:id="rId29"/>
    <hyperlink ref="B60" r:id="rId30"/>
    <hyperlink ref="B41" r:id="rId31"/>
    <hyperlink ref="B75" r:id="rId32"/>
    <hyperlink ref="A75" r:id="rId33" display="http://records.biodiversityireland.ie/"/>
    <hyperlink ref="C48" r:id="rId34"/>
    <hyperlink ref="B52" r:id="rId35"/>
    <hyperlink ref="B35" r:id="rId36"/>
    <hyperlink ref="B4" r:id="rId37"/>
    <hyperlink ref="B59" r:id="rId38"/>
    <hyperlink ref="C57" r:id="rId39"/>
    <hyperlink ref="C38" r:id="rId40"/>
    <hyperlink ref="B6" r:id="rId41"/>
    <hyperlink ref="B7" r:id="rId42"/>
    <hyperlink ref="B14" r:id="rId43"/>
    <hyperlink ref="B16" r:id="rId44"/>
    <hyperlink ref="B20" r:id="rId45"/>
    <hyperlink ref="B24" r:id="rId46"/>
    <hyperlink ref="B23" r:id="rId47"/>
    <hyperlink ref="B25" r:id="rId48"/>
    <hyperlink ref="B26" r:id="rId49"/>
    <hyperlink ref="B27" r:id="rId50"/>
    <hyperlink ref="B28" r:id="rId51"/>
    <hyperlink ref="B29" r:id="rId52"/>
    <hyperlink ref="B31" r:id="rId53"/>
    <hyperlink ref="B32" r:id="rId54"/>
    <hyperlink ref="B33" r:id="rId55"/>
    <hyperlink ref="B34" r:id="rId56"/>
    <hyperlink ref="B37" r:id="rId57"/>
    <hyperlink ref="B38" r:id="rId58"/>
    <hyperlink ref="B39" r:id="rId59"/>
    <hyperlink ref="B40" r:id="rId60"/>
    <hyperlink ref="B42" r:id="rId61"/>
    <hyperlink ref="B43" r:id="rId62"/>
    <hyperlink ref="B44" r:id="rId63"/>
    <hyperlink ref="B45" r:id="rId64"/>
    <hyperlink ref="B46" r:id="rId65"/>
    <hyperlink ref="B47" r:id="rId66"/>
    <hyperlink ref="B48" r:id="rId67"/>
    <hyperlink ref="B49" r:id="rId68"/>
    <hyperlink ref="B51" r:id="rId69"/>
    <hyperlink ref="B53" r:id="rId70"/>
    <hyperlink ref="B54" r:id="rId71"/>
    <hyperlink ref="B55" r:id="rId72"/>
    <hyperlink ref="B56" r:id="rId73"/>
    <hyperlink ref="B57" r:id="rId74"/>
    <hyperlink ref="B61" r:id="rId75"/>
    <hyperlink ref="B63" r:id="rId76"/>
    <hyperlink ref="B64" r:id="rId77"/>
    <hyperlink ref="B66" r:id="rId78"/>
    <hyperlink ref="B68" r:id="rId79"/>
    <hyperlink ref="B69" r:id="rId80"/>
    <hyperlink ref="B70" r:id="rId81"/>
    <hyperlink ref="B71" r:id="rId82"/>
    <hyperlink ref="B72" r:id="rId83"/>
    <hyperlink ref="B74" r:id="rId84"/>
    <hyperlink ref="B76" r:id="rId85"/>
    <hyperlink ref="B78" r:id="rId86"/>
    <hyperlink ref="B79" r:id="rId87"/>
    <hyperlink ref="B80" r:id="rId88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ColWidth="11.5546875" defaultRowHeight="14.4" x14ac:dyDescent="0.3"/>
  <cols>
    <col min="1" max="1" width="14.6640625" customWidth="1"/>
  </cols>
  <sheetData>
    <row r="1" spans="1:2" x14ac:dyDescent="0.3">
      <c r="B1" t="s">
        <v>138</v>
      </c>
    </row>
    <row r="2" spans="1:2" x14ac:dyDescent="0.3">
      <c r="A2" t="s">
        <v>140</v>
      </c>
      <c r="B2">
        <v>250</v>
      </c>
    </row>
    <row r="3" spans="1:2" x14ac:dyDescent="0.3">
      <c r="A3" t="s">
        <v>139</v>
      </c>
      <c r="B3">
        <v>207.7</v>
      </c>
    </row>
    <row r="4" spans="1:2" x14ac:dyDescent="0.3">
      <c r="A4" t="s">
        <v>141</v>
      </c>
      <c r="B4">
        <v>92.6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Statistics</vt:lpstr>
      <vt:lpstr>Ark1</vt:lpstr>
    </vt:vector>
  </TitlesOfParts>
  <Company>NTNU Vitenskapsmuseet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Valland</dc:creator>
  <cp:lastModifiedBy>Veljo Runnel</cp:lastModifiedBy>
  <cp:lastPrinted>2016-09-14T12:07:15Z</cp:lastPrinted>
  <dcterms:created xsi:type="dcterms:W3CDTF">2014-01-09T13:51:26Z</dcterms:created>
  <dcterms:modified xsi:type="dcterms:W3CDTF">2016-11-24T15:52:34Z</dcterms:modified>
</cp:coreProperties>
</file>